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040"/>
  </bookViews>
  <sheets>
    <sheet name="تجاري عام 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/>
  <c r="F26" i="1"/>
  <c r="C26" i="1"/>
  <c r="F25" i="1"/>
  <c r="C25" i="1"/>
  <c r="F24" i="1"/>
  <c r="C24" i="1"/>
  <c r="F23" i="1"/>
  <c r="C23" i="1"/>
  <c r="C53" i="1" s="1"/>
  <c r="F22" i="1"/>
  <c r="C22" i="1"/>
  <c r="C54" i="1" s="1"/>
  <c r="F21" i="1"/>
  <c r="C21" i="1"/>
  <c r="F20" i="1"/>
  <c r="C20" i="1"/>
  <c r="F19" i="1"/>
  <c r="C41" i="1" s="1"/>
  <c r="C19" i="1"/>
  <c r="F18" i="1"/>
  <c r="C18" i="1"/>
  <c r="D37" i="1" s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C28" i="1" s="1"/>
  <c r="F10" i="1"/>
  <c r="C10" i="1"/>
  <c r="F9" i="1"/>
  <c r="C33" i="1" s="1"/>
  <c r="C9" i="1"/>
  <c r="C40" i="1" s="1"/>
  <c r="F8" i="1"/>
  <c r="D57" i="1" s="1"/>
  <c r="C8" i="1"/>
  <c r="D39" i="1" s="1"/>
  <c r="F7" i="1"/>
  <c r="C7" i="1"/>
  <c r="F6" i="1"/>
  <c r="C62" i="1" s="1"/>
  <c r="C6" i="1"/>
  <c r="D60" i="1" s="1"/>
  <c r="F5" i="1"/>
  <c r="C44" i="1" s="1"/>
  <c r="C5" i="1"/>
  <c r="F4" i="1"/>
  <c r="C4" i="1"/>
  <c r="C34" i="1" l="1"/>
  <c r="D42" i="1"/>
  <c r="D55" i="1"/>
  <c r="C35" i="1"/>
  <c r="C43" i="1"/>
  <c r="D56" i="1"/>
  <c r="C36" i="1"/>
  <c r="E47" i="1"/>
  <c r="C58" i="1"/>
  <c r="D38" i="1"/>
  <c r="C51" i="1"/>
  <c r="C59" i="1"/>
  <c r="E28" i="1"/>
  <c r="F28" i="1" s="1"/>
  <c r="C52" i="1"/>
  <c r="C61" i="1"/>
</calcChain>
</file>

<file path=xl/sharedStrings.xml><?xml version="1.0" encoding="utf-8"?>
<sst xmlns="http://schemas.openxmlformats.org/spreadsheetml/2006/main" count="90" uniqueCount="74">
  <si>
    <t xml:space="preserve">تحليل مؤشرات مجموع النشاط التجاري العام لسنة 2020  </t>
  </si>
  <si>
    <t>ألاف الدنانير</t>
  </si>
  <si>
    <t>التسلسل</t>
  </si>
  <si>
    <t xml:space="preserve">     المفـــردات</t>
  </si>
  <si>
    <t>المبلـــــغ</t>
  </si>
  <si>
    <t xml:space="preserve">    المفــــردات</t>
  </si>
  <si>
    <t>المبلــــــغ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</si>
  <si>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</si>
  <si>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</si>
  <si>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</si>
  <si>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26= 9+10-25</t>
  </si>
  <si>
    <t>حق الملكية 3= 1+2</t>
  </si>
  <si>
    <t>ايراد النشاط الجاري</t>
  </si>
  <si>
    <t>تخصيصات طويلة الأجل</t>
  </si>
  <si>
    <t>أيرادات أخرى</t>
  </si>
  <si>
    <t>قروض طويلة الأجل</t>
  </si>
  <si>
    <t>كلفة البضاعة المباعة</t>
  </si>
  <si>
    <t>رأس المال المتاح 6= 3+4+5</t>
  </si>
  <si>
    <t>الإنتاج الكلي بسعر المنتج 30= 27+28-29</t>
  </si>
  <si>
    <t>المطلوبات المتداولة</t>
  </si>
  <si>
    <t>الأستخدامات الوسيطة</t>
  </si>
  <si>
    <t>مجموع جانب المطلوبات 8=6+7</t>
  </si>
  <si>
    <t>القيمة المضافة الإجمالية بسعر المنتج 32= 30-31</t>
  </si>
  <si>
    <t>إجمالي الموجودات الثابتة</t>
  </si>
  <si>
    <t xml:space="preserve">الضرائب غير المباشرة </t>
  </si>
  <si>
    <t>إنشاءات تحت التنفيذ</t>
  </si>
  <si>
    <t>الإعانات</t>
  </si>
  <si>
    <t>الإندثارات المتراكمة</t>
  </si>
  <si>
    <t>القيمة المضافة الإجمالية بالكلفة  35= 32-33+34</t>
  </si>
  <si>
    <t>صافي الموجودات الثابتة 12=9+10-11</t>
  </si>
  <si>
    <t>الإندثارات السنوية</t>
  </si>
  <si>
    <t>مخزون أخر المدة 13=14+15+16+17</t>
  </si>
  <si>
    <t>صافي القيمة المضافة بالكلفة 37=35-36</t>
  </si>
  <si>
    <t>أ. مستلزمات سلعية</t>
  </si>
  <si>
    <t>صافي التحويلات الجارية</t>
  </si>
  <si>
    <t xml:space="preserve">د. بضاعة مشتراة بغرض البيع </t>
  </si>
  <si>
    <t>دخل عوامل الإنتاج  39=37+38</t>
  </si>
  <si>
    <t>ه. مواد أخرى</t>
  </si>
  <si>
    <t>أ. صافي الربح أو الخسارة</t>
  </si>
  <si>
    <t>و. بضاعة بطريق الشحن</t>
  </si>
  <si>
    <t>الأرباح المحتجزة 41=40-42-43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</si>
  <si>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</si>
  <si>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</si>
  <si>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</si>
  <si>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</si>
  <si>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20=13+18+19</t>
  </si>
  <si>
    <t>ب. الرواتب والأجور</t>
  </si>
  <si>
    <t>صافي رأس المال العامل 21= 20-7</t>
  </si>
  <si>
    <t>ج. صافي الفوائد المدفوعة</t>
  </si>
  <si>
    <t>الموجودات الأخرى</t>
  </si>
  <si>
    <t>د. إيجارات الأراضي المدفوعة</t>
  </si>
  <si>
    <t>رأس المال المستخدم23=12+21+22</t>
  </si>
  <si>
    <t>تعويضات المشتغلين 47=43+44</t>
  </si>
  <si>
    <t>مجموع جانب الموجودات 24=12+20+22</t>
  </si>
  <si>
    <t>فائض العمليات 48=37-47</t>
  </si>
  <si>
    <t>القطاع: التجاري العام</t>
  </si>
  <si>
    <t>النشاط: التجارة</t>
  </si>
  <si>
    <t>مجموع النشاط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</si>
  <si>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</si>
  <si>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</si>
  <si>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</si>
  <si>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</si>
  <si>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</si>
  <si>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</si>
  <si>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</si>
  <si>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</si>
  <si>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</si>
  <si>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</si>
  <si>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</si>
  <si>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</si>
  <si>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</si>
  <si>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</si>
  <si>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</si>
  <si>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دوران المخزون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</si>
</sst>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49" fontId="4" fillId="0" borderId="3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3" fontId="4" fillId="0" borderId="3" xfId="1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 indent="1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 indent="1"/>
    </xf>
    <xf numFmtId="0" fontId="4" fillId="0" borderId="6" xfId="0" applyNumberFormat="1" applyFont="1" applyBorder="1" applyAlignment="1">
      <alignment horizontal="right" vertical="center" indent="1"/>
    </xf>
    <xf numFmtId="49" fontId="4" fillId="0" borderId="5" xfId="0" applyNumberFormat="1" applyFont="1" applyBorder="1" applyAlignment="1">
      <alignment horizontal="right" vertical="center" indent="1"/>
    </xf>
    <xf numFmtId="165" fontId="4" fillId="0" borderId="0" xfId="1" applyNumberFormat="1" applyFont="1" applyAlignment="1">
      <alignment vertical="center"/>
    </xf>
    <xf numFmtId="1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578;&#1580;&#1575;&#1585;&#1610;%20&#1575;&#1604;&#1593;&#1575;&#1605;%202020%20&#1575;&#1587;&#1605;&#1575;&#1569;\&#1578;&#1580;&#1575;&#1585;&#1610;%20&#1593;&#1575;&#1605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يارات"/>
      <sheetName val="ورقة5 (2)"/>
      <sheetName val="توزيع المنتجات النفطية"/>
      <sheetName val="ورقة3"/>
      <sheetName val="أسواق مركزية"/>
      <sheetName val="ورقة1"/>
      <sheetName val="صندوق"/>
      <sheetName val="ورقة10"/>
      <sheetName val="تجارة الحبوب"/>
      <sheetName val="ورقة2"/>
      <sheetName val="معارض والخدمات التجارية"/>
      <sheetName val="ورقة5"/>
      <sheetName val="تجارة المواد الغذائية"/>
      <sheetName val="ورقة6"/>
      <sheetName val="تجهيزات زراعية"/>
      <sheetName val="ورقة4"/>
      <sheetName val="تجارة المواد الانشائية"/>
      <sheetName val="ورقة5 (12)"/>
      <sheetName val="ورقة8"/>
      <sheetName val="نفط"/>
      <sheetName val="Sheet3"/>
      <sheetName val="مناطق حرة"/>
      <sheetName val="ورقة"/>
      <sheetName val="سياحة"/>
      <sheetName val="تسويق الادوية"/>
      <sheetName val="ورقة9"/>
      <sheetName val="نشاط"/>
      <sheetName val="ورقة12"/>
    </sheetNames>
    <sheetDataSet>
      <sheetData sheetId="0">
        <row r="4">
          <cell r="C4">
            <v>5000000</v>
          </cell>
          <cell r="F4">
            <v>11203076</v>
          </cell>
        </row>
        <row r="5">
          <cell r="C5">
            <v>26859107</v>
          </cell>
          <cell r="F5">
            <v>9434492</v>
          </cell>
        </row>
        <row r="6">
          <cell r="C6">
            <v>31859107</v>
          </cell>
          <cell r="F6">
            <v>6270746</v>
          </cell>
        </row>
        <row r="7">
          <cell r="C7">
            <v>25572037</v>
          </cell>
          <cell r="F7">
            <v>3061403</v>
          </cell>
        </row>
        <row r="8">
          <cell r="C8">
            <v>0</v>
          </cell>
          <cell r="F8">
            <v>12525</v>
          </cell>
        </row>
        <row r="9">
          <cell r="C9">
            <v>57431144</v>
          </cell>
          <cell r="F9">
            <v>9319624</v>
          </cell>
        </row>
        <row r="10">
          <cell r="C10">
            <v>116768337</v>
          </cell>
          <cell r="F10">
            <v>2145969</v>
          </cell>
        </row>
        <row r="11">
          <cell r="C11">
            <v>174199481</v>
          </cell>
          <cell r="F11">
            <v>7173655</v>
          </cell>
        </row>
        <row r="12">
          <cell r="C12">
            <v>20519068</v>
          </cell>
          <cell r="F12">
            <v>0</v>
          </cell>
        </row>
        <row r="13">
          <cell r="C13">
            <v>118500</v>
          </cell>
          <cell r="F13">
            <v>0</v>
          </cell>
        </row>
        <row r="14">
          <cell r="C14">
            <v>9791107</v>
          </cell>
          <cell r="F14">
            <v>7173655</v>
          </cell>
        </row>
        <row r="15">
          <cell r="C15">
            <v>10846461</v>
          </cell>
          <cell r="F15">
            <v>1013016</v>
          </cell>
        </row>
        <row r="16">
          <cell r="C16">
            <v>39065488</v>
          </cell>
          <cell r="F16">
            <v>6160639</v>
          </cell>
        </row>
        <row r="17">
          <cell r="C17">
            <v>187801</v>
          </cell>
          <cell r="F17">
            <v>463782</v>
          </cell>
        </row>
        <row r="18">
          <cell r="C18">
            <v>38821836</v>
          </cell>
          <cell r="F18">
            <v>6624421</v>
          </cell>
        </row>
        <row r="19">
          <cell r="C19">
            <v>55851</v>
          </cell>
          <cell r="F19">
            <v>-7870026</v>
          </cell>
        </row>
        <row r="20">
          <cell r="C20">
            <v>0</v>
          </cell>
          <cell r="F20">
            <v>-7870026</v>
          </cell>
        </row>
        <row r="21">
          <cell r="C21">
            <v>82102719</v>
          </cell>
          <cell r="F21">
            <v>0</v>
          </cell>
        </row>
        <row r="22">
          <cell r="C22">
            <v>40763982</v>
          </cell>
          <cell r="F22">
            <v>0</v>
          </cell>
        </row>
        <row r="23">
          <cell r="C23">
            <v>161932189</v>
          </cell>
          <cell r="F23">
            <v>14494447</v>
          </cell>
        </row>
        <row r="24">
          <cell r="C24">
            <v>45163852</v>
          </cell>
          <cell r="F24">
            <v>0</v>
          </cell>
        </row>
        <row r="25">
          <cell r="C25">
            <v>1420831</v>
          </cell>
          <cell r="F25">
            <v>0</v>
          </cell>
        </row>
        <row r="26">
          <cell r="C26">
            <v>57431144</v>
          </cell>
          <cell r="F26">
            <v>14494447</v>
          </cell>
        </row>
        <row r="27">
          <cell r="C27">
            <v>174199481</v>
          </cell>
          <cell r="F27">
            <v>-8333808</v>
          </cell>
        </row>
      </sheetData>
      <sheetData sheetId="1"/>
      <sheetData sheetId="2">
        <row r="4">
          <cell r="C4">
            <v>3064264</v>
          </cell>
          <cell r="F4">
            <v>184824462</v>
          </cell>
        </row>
        <row r="5">
          <cell r="C5">
            <v>4978225358</v>
          </cell>
          <cell r="F5">
            <v>899225913</v>
          </cell>
        </row>
        <row r="6">
          <cell r="C6">
            <v>4981289622</v>
          </cell>
          <cell r="F6">
            <v>8672431556</v>
          </cell>
        </row>
        <row r="7">
          <cell r="C7">
            <v>3880121</v>
          </cell>
          <cell r="F7">
            <v>73221990</v>
          </cell>
        </row>
        <row r="8">
          <cell r="C8">
            <v>0</v>
          </cell>
          <cell r="F8">
            <v>5053327719</v>
          </cell>
        </row>
        <row r="9">
          <cell r="C9">
            <v>4985169743</v>
          </cell>
          <cell r="F9">
            <v>3692325827</v>
          </cell>
        </row>
        <row r="10">
          <cell r="C10">
            <v>16978983002</v>
          </cell>
          <cell r="F10">
            <v>579112075</v>
          </cell>
        </row>
        <row r="11">
          <cell r="C11">
            <v>21964152745</v>
          </cell>
          <cell r="F11">
            <v>3113213752</v>
          </cell>
        </row>
        <row r="12">
          <cell r="C12">
            <v>1014922068</v>
          </cell>
          <cell r="F12">
            <v>52189178</v>
          </cell>
        </row>
        <row r="13">
          <cell r="C13">
            <v>69128307</v>
          </cell>
          <cell r="F13">
            <v>0</v>
          </cell>
        </row>
        <row r="14">
          <cell r="C14">
            <v>396034548</v>
          </cell>
          <cell r="F14">
            <v>3061024574</v>
          </cell>
        </row>
        <row r="15">
          <cell r="C15">
            <v>688015827</v>
          </cell>
          <cell r="F15">
            <v>69985246</v>
          </cell>
        </row>
        <row r="16">
          <cell r="C16">
            <v>247211047</v>
          </cell>
          <cell r="F16">
            <v>2991039328</v>
          </cell>
        </row>
        <row r="17">
          <cell r="C17">
            <v>54767159</v>
          </cell>
          <cell r="F17">
            <v>499773887</v>
          </cell>
        </row>
        <row r="18">
          <cell r="C18">
            <v>169754295</v>
          </cell>
          <cell r="F18">
            <v>3490813215</v>
          </cell>
        </row>
        <row r="19">
          <cell r="C19">
            <v>22252266</v>
          </cell>
          <cell r="F19">
            <v>2976887892</v>
          </cell>
        </row>
        <row r="20">
          <cell r="C20">
            <v>437327</v>
          </cell>
          <cell r="F20">
            <v>2625159575</v>
          </cell>
        </row>
        <row r="21">
          <cell r="C21">
            <v>17748106197</v>
          </cell>
          <cell r="F21">
            <v>245391849</v>
          </cell>
        </row>
        <row r="22">
          <cell r="C22">
            <v>3279845844</v>
          </cell>
          <cell r="F22">
            <v>106336468</v>
          </cell>
        </row>
        <row r="23">
          <cell r="C23">
            <v>21275163088</v>
          </cell>
          <cell r="F23">
            <v>514105396</v>
          </cell>
        </row>
        <row r="24">
          <cell r="C24">
            <v>4296180086</v>
          </cell>
          <cell r="F24">
            <v>0</v>
          </cell>
        </row>
        <row r="25">
          <cell r="C25">
            <v>973830</v>
          </cell>
          <cell r="F25">
            <v>-180073</v>
          </cell>
        </row>
        <row r="26">
          <cell r="C26">
            <v>4985169743</v>
          </cell>
          <cell r="F26">
            <v>620441864</v>
          </cell>
        </row>
        <row r="27">
          <cell r="C27">
            <v>21964152745</v>
          </cell>
          <cell r="F27">
            <v>2370597464</v>
          </cell>
        </row>
      </sheetData>
      <sheetData sheetId="3"/>
      <sheetData sheetId="4">
        <row r="4">
          <cell r="C4">
            <v>155000</v>
          </cell>
          <cell r="F4">
            <v>1340699</v>
          </cell>
        </row>
        <row r="5">
          <cell r="C5">
            <v>-338937766</v>
          </cell>
          <cell r="F5">
            <v>2852355</v>
          </cell>
        </row>
        <row r="6">
          <cell r="C6">
            <v>-338782766</v>
          </cell>
          <cell r="F6">
            <v>6558677</v>
          </cell>
        </row>
        <row r="7">
          <cell r="C7">
            <v>31</v>
          </cell>
          <cell r="F7">
            <v>2142373</v>
          </cell>
        </row>
        <row r="8">
          <cell r="C8">
            <v>0</v>
          </cell>
          <cell r="F8">
            <v>6834218</v>
          </cell>
        </row>
        <row r="9">
          <cell r="C9">
            <v>-338782735</v>
          </cell>
          <cell r="F9">
            <v>1866832</v>
          </cell>
        </row>
        <row r="10">
          <cell r="C10">
            <v>433074297</v>
          </cell>
          <cell r="F10">
            <v>1205031</v>
          </cell>
        </row>
        <row r="11">
          <cell r="C11">
            <v>94291562</v>
          </cell>
          <cell r="F11">
            <v>661801</v>
          </cell>
        </row>
        <row r="12">
          <cell r="C12">
            <v>3944610</v>
          </cell>
          <cell r="F12">
            <v>0</v>
          </cell>
        </row>
        <row r="13">
          <cell r="C13">
            <v>248444</v>
          </cell>
          <cell r="F13">
            <v>0</v>
          </cell>
        </row>
        <row r="14">
          <cell r="C14">
            <v>2712603</v>
          </cell>
          <cell r="F14">
            <v>661801</v>
          </cell>
        </row>
        <row r="15">
          <cell r="C15">
            <v>1480451</v>
          </cell>
          <cell r="F15">
            <v>218549</v>
          </cell>
        </row>
        <row r="16">
          <cell r="C16">
            <v>1072943</v>
          </cell>
          <cell r="F16">
            <v>443252</v>
          </cell>
        </row>
        <row r="17">
          <cell r="C17">
            <v>75510</v>
          </cell>
          <cell r="F17">
            <v>-164145</v>
          </cell>
        </row>
        <row r="18">
          <cell r="C18">
            <v>916622</v>
          </cell>
          <cell r="F18">
            <v>279107</v>
          </cell>
        </row>
        <row r="19">
          <cell r="C19">
            <v>4801</v>
          </cell>
          <cell r="F19">
            <v>-8906854</v>
          </cell>
        </row>
        <row r="20">
          <cell r="C20">
            <v>76010</v>
          </cell>
          <cell r="F20">
            <v>-8906854</v>
          </cell>
        </row>
        <row r="21">
          <cell r="C21">
            <v>91294835</v>
          </cell>
          <cell r="F21">
            <v>0</v>
          </cell>
        </row>
        <row r="22">
          <cell r="C22">
            <v>37839</v>
          </cell>
          <cell r="F22">
            <v>0</v>
          </cell>
        </row>
        <row r="23">
          <cell r="C23">
            <v>92405617</v>
          </cell>
          <cell r="F23">
            <v>9185961</v>
          </cell>
        </row>
        <row r="24">
          <cell r="C24">
            <v>-340668680</v>
          </cell>
          <cell r="F24">
            <v>0</v>
          </cell>
        </row>
        <row r="25">
          <cell r="C25">
            <v>405494</v>
          </cell>
          <cell r="F25">
            <v>0</v>
          </cell>
        </row>
        <row r="26">
          <cell r="C26">
            <v>-338782735</v>
          </cell>
          <cell r="F26">
            <v>9185961</v>
          </cell>
        </row>
        <row r="27">
          <cell r="C27">
            <v>94291562</v>
          </cell>
          <cell r="F27">
            <v>-8742709</v>
          </cell>
        </row>
      </sheetData>
      <sheetData sheetId="5"/>
      <sheetData sheetId="6">
        <row r="4">
          <cell r="C4">
            <v>0</v>
          </cell>
          <cell r="F4">
            <v>60392</v>
          </cell>
        </row>
        <row r="5">
          <cell r="C5">
            <v>-38906</v>
          </cell>
          <cell r="F5">
            <v>24064</v>
          </cell>
        </row>
        <row r="6">
          <cell r="C6">
            <v>-38906</v>
          </cell>
          <cell r="F6">
            <v>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-38906</v>
          </cell>
          <cell r="F9">
            <v>0</v>
          </cell>
        </row>
        <row r="10">
          <cell r="C10">
            <v>108339505</v>
          </cell>
          <cell r="F10">
            <v>56103</v>
          </cell>
        </row>
        <row r="11">
          <cell r="C11">
            <v>108300599</v>
          </cell>
          <cell r="F11">
            <v>-56103</v>
          </cell>
        </row>
        <row r="12">
          <cell r="C12">
            <v>84456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0</v>
          </cell>
          <cell r="F14">
            <v>-56103</v>
          </cell>
        </row>
        <row r="15">
          <cell r="C15">
            <v>84456</v>
          </cell>
          <cell r="F15">
            <v>0</v>
          </cell>
        </row>
        <row r="16">
          <cell r="C16">
            <v>0</v>
          </cell>
          <cell r="F16">
            <v>-56103</v>
          </cell>
        </row>
        <row r="17">
          <cell r="C17">
            <v>0</v>
          </cell>
          <cell r="F17">
            <v>-306770</v>
          </cell>
        </row>
        <row r="18">
          <cell r="C18">
            <v>0</v>
          </cell>
          <cell r="F18">
            <v>250667</v>
          </cell>
        </row>
        <row r="19">
          <cell r="C19">
            <v>0</v>
          </cell>
          <cell r="F19">
            <v>-20729</v>
          </cell>
        </row>
        <row r="20">
          <cell r="C20">
            <v>0</v>
          </cell>
          <cell r="F20">
            <v>-20729</v>
          </cell>
        </row>
        <row r="21">
          <cell r="C21">
            <v>194221</v>
          </cell>
          <cell r="F21">
            <v>0</v>
          </cell>
        </row>
        <row r="22">
          <cell r="C22">
            <v>71935066</v>
          </cell>
          <cell r="F22">
            <v>0</v>
          </cell>
        </row>
        <row r="23">
          <cell r="C23">
            <v>72129287</v>
          </cell>
          <cell r="F23">
            <v>271950</v>
          </cell>
        </row>
        <row r="24">
          <cell r="C24">
            <v>-36210218</v>
          </cell>
          <cell r="F24">
            <v>0</v>
          </cell>
        </row>
        <row r="25">
          <cell r="C25">
            <v>36086856</v>
          </cell>
          <cell r="F25">
            <v>-554</v>
          </cell>
        </row>
        <row r="26">
          <cell r="C26">
            <v>-38906</v>
          </cell>
          <cell r="F26">
            <v>271950</v>
          </cell>
        </row>
        <row r="27">
          <cell r="C27">
            <v>108300599</v>
          </cell>
          <cell r="F27">
            <v>-328053</v>
          </cell>
        </row>
      </sheetData>
      <sheetData sheetId="7"/>
      <sheetData sheetId="8">
        <row r="4">
          <cell r="C4">
            <v>325000</v>
          </cell>
          <cell r="F4">
            <v>6702020252</v>
          </cell>
        </row>
        <row r="5">
          <cell r="C5">
            <v>-43414725</v>
          </cell>
          <cell r="F5">
            <v>132389502045</v>
          </cell>
        </row>
        <row r="6">
          <cell r="C6">
            <v>-43089725</v>
          </cell>
          <cell r="F6">
            <v>294781</v>
          </cell>
        </row>
        <row r="7">
          <cell r="C7">
            <v>1099150</v>
          </cell>
          <cell r="F7">
            <v>9003567</v>
          </cell>
        </row>
        <row r="8">
          <cell r="C8">
            <v>250017657</v>
          </cell>
          <cell r="F8">
            <v>1148182369</v>
          </cell>
        </row>
        <row r="9">
          <cell r="C9">
            <v>208027082</v>
          </cell>
          <cell r="F9">
            <v>-1138884021</v>
          </cell>
        </row>
        <row r="10">
          <cell r="C10">
            <v>3258269876</v>
          </cell>
          <cell r="F10">
            <v>122023588</v>
          </cell>
        </row>
        <row r="11">
          <cell r="C11">
            <v>3466296958</v>
          </cell>
          <cell r="F11">
            <v>-1260907609</v>
          </cell>
        </row>
        <row r="12">
          <cell r="C12">
            <v>139091522297</v>
          </cell>
          <cell r="F12">
            <v>-1257</v>
          </cell>
        </row>
        <row r="13">
          <cell r="C13">
            <v>0</v>
          </cell>
          <cell r="F13">
            <v>1445252475</v>
          </cell>
        </row>
        <row r="14">
          <cell r="C14">
            <v>139029911071</v>
          </cell>
          <cell r="F14">
            <v>184346123</v>
          </cell>
        </row>
        <row r="15">
          <cell r="C15">
            <v>61611226</v>
          </cell>
          <cell r="F15">
            <v>8104535</v>
          </cell>
        </row>
        <row r="16">
          <cell r="C16">
            <v>1540996489</v>
          </cell>
          <cell r="F16">
            <v>176241588</v>
          </cell>
        </row>
        <row r="17">
          <cell r="C17">
            <v>148163565</v>
          </cell>
          <cell r="F17">
            <v>1519839</v>
          </cell>
        </row>
        <row r="18">
          <cell r="C18">
            <v>1317799564</v>
          </cell>
          <cell r="F18">
            <v>177761427</v>
          </cell>
        </row>
        <row r="19">
          <cell r="C19">
            <v>0</v>
          </cell>
          <cell r="F19">
            <v>85116483</v>
          </cell>
        </row>
        <row r="20">
          <cell r="C20">
            <v>75033360</v>
          </cell>
          <cell r="F20">
            <v>-28641696059</v>
          </cell>
        </row>
        <row r="21">
          <cell r="C21">
            <v>289292207</v>
          </cell>
          <cell r="F21">
            <v>28726812542</v>
          </cell>
        </row>
        <row r="22">
          <cell r="C22">
            <v>1566014351</v>
          </cell>
          <cell r="F22">
            <v>0</v>
          </cell>
        </row>
        <row r="23">
          <cell r="C23">
            <v>3396303047</v>
          </cell>
          <cell r="F23">
            <v>92644944</v>
          </cell>
        </row>
        <row r="24">
          <cell r="C24">
            <v>138033171</v>
          </cell>
          <cell r="F24">
            <v>0</v>
          </cell>
        </row>
        <row r="25">
          <cell r="C25">
            <v>8382685</v>
          </cell>
          <cell r="F25">
            <v>0</v>
          </cell>
        </row>
        <row r="26">
          <cell r="C26">
            <v>208027082</v>
          </cell>
          <cell r="F26">
            <v>92644944</v>
          </cell>
        </row>
        <row r="27">
          <cell r="C27">
            <v>3466296958</v>
          </cell>
          <cell r="F27">
            <v>83596644</v>
          </cell>
        </row>
      </sheetData>
      <sheetData sheetId="9"/>
      <sheetData sheetId="10">
        <row r="4">
          <cell r="C4">
            <v>60000</v>
          </cell>
          <cell r="F4">
            <v>16907007</v>
          </cell>
        </row>
        <row r="5">
          <cell r="C5">
            <v>51117786</v>
          </cell>
          <cell r="F5">
            <v>4797757</v>
          </cell>
        </row>
        <row r="6">
          <cell r="C6">
            <v>51177786</v>
          </cell>
          <cell r="F6">
            <v>19554</v>
          </cell>
        </row>
        <row r="7">
          <cell r="C7">
            <v>0</v>
          </cell>
          <cell r="F7">
            <v>22845940</v>
          </cell>
        </row>
        <row r="8">
          <cell r="C8">
            <v>0</v>
          </cell>
          <cell r="F8">
            <v>0</v>
          </cell>
        </row>
        <row r="9">
          <cell r="C9">
            <v>51177786</v>
          </cell>
          <cell r="F9">
            <v>22865494</v>
          </cell>
        </row>
        <row r="10">
          <cell r="C10">
            <v>103688853</v>
          </cell>
          <cell r="F10">
            <v>1541578</v>
          </cell>
        </row>
        <row r="11">
          <cell r="C11">
            <v>154866639</v>
          </cell>
          <cell r="F11">
            <v>21323916</v>
          </cell>
        </row>
        <row r="12">
          <cell r="C12">
            <v>21704764</v>
          </cell>
          <cell r="F12">
            <v>2285</v>
          </cell>
        </row>
        <row r="13">
          <cell r="F13">
            <v>0</v>
          </cell>
        </row>
        <row r="14">
          <cell r="C14">
            <v>4405330</v>
          </cell>
          <cell r="F14">
            <v>21321631</v>
          </cell>
        </row>
        <row r="15">
          <cell r="C15">
            <v>17299434</v>
          </cell>
          <cell r="F15">
            <v>1575381</v>
          </cell>
        </row>
        <row r="16">
          <cell r="C16">
            <v>499698</v>
          </cell>
          <cell r="F16">
            <v>19746250</v>
          </cell>
        </row>
        <row r="17">
          <cell r="C17">
            <v>422481</v>
          </cell>
          <cell r="F17">
            <v>363186</v>
          </cell>
        </row>
        <row r="18">
          <cell r="C18">
            <v>77217</v>
          </cell>
          <cell r="F18">
            <v>20109436</v>
          </cell>
        </row>
        <row r="19">
          <cell r="C19">
            <v>0</v>
          </cell>
          <cell r="F19">
            <v>16260662</v>
          </cell>
        </row>
        <row r="20">
          <cell r="C20">
            <v>0</v>
          </cell>
          <cell r="F20">
            <v>15303845</v>
          </cell>
        </row>
        <row r="21">
          <cell r="C21">
            <v>2565178</v>
          </cell>
          <cell r="F21">
            <v>956817</v>
          </cell>
        </row>
        <row r="22">
          <cell r="C22">
            <v>133792023</v>
          </cell>
          <cell r="F22">
            <v>542374</v>
          </cell>
        </row>
        <row r="23">
          <cell r="C23">
            <v>136856899</v>
          </cell>
          <cell r="F23">
            <v>3970574</v>
          </cell>
        </row>
        <row r="24">
          <cell r="C24">
            <v>33168046</v>
          </cell>
          <cell r="F24">
            <v>-118200</v>
          </cell>
        </row>
        <row r="25">
          <cell r="C25">
            <v>710306</v>
          </cell>
          <cell r="F25">
            <v>-3600</v>
          </cell>
        </row>
        <row r="26">
          <cell r="C26">
            <v>51177786</v>
          </cell>
          <cell r="F26">
            <v>4512948</v>
          </cell>
        </row>
        <row r="27">
          <cell r="C27">
            <v>154866639</v>
          </cell>
          <cell r="F27">
            <v>15233302</v>
          </cell>
        </row>
      </sheetData>
      <sheetData sheetId="11"/>
      <sheetData sheetId="12">
        <row r="4">
          <cell r="C4">
            <v>300000</v>
          </cell>
          <cell r="F4">
            <v>11516828</v>
          </cell>
        </row>
        <row r="5">
          <cell r="C5">
            <v>-926839463</v>
          </cell>
          <cell r="F5">
            <v>41114211</v>
          </cell>
        </row>
        <row r="6">
          <cell r="C6">
            <v>-926539463</v>
          </cell>
          <cell r="F6">
            <v>86607202</v>
          </cell>
        </row>
        <row r="7">
          <cell r="C7">
            <v>0</v>
          </cell>
          <cell r="F7">
            <v>5239490</v>
          </cell>
        </row>
        <row r="8">
          <cell r="C8">
            <v>0</v>
          </cell>
          <cell r="F8">
            <v>342023151</v>
          </cell>
        </row>
        <row r="9">
          <cell r="C9">
            <v>-926539463</v>
          </cell>
          <cell r="F9">
            <v>-250176459</v>
          </cell>
        </row>
        <row r="10">
          <cell r="C10">
            <v>2198676821</v>
          </cell>
          <cell r="F10">
            <v>26009733</v>
          </cell>
        </row>
        <row r="11">
          <cell r="C11">
            <v>1272137358</v>
          </cell>
          <cell r="F11">
            <v>-276186192</v>
          </cell>
        </row>
        <row r="12">
          <cell r="C12">
            <v>52030896</v>
          </cell>
          <cell r="F12">
            <v>9974</v>
          </cell>
        </row>
        <row r="13">
          <cell r="C13">
            <v>600143</v>
          </cell>
          <cell r="F13">
            <v>37899999</v>
          </cell>
        </row>
        <row r="14">
          <cell r="C14">
            <v>43339714</v>
          </cell>
          <cell r="F14">
            <v>-238296167</v>
          </cell>
        </row>
        <row r="15">
          <cell r="C15">
            <v>9291325</v>
          </cell>
          <cell r="F15">
            <v>3490123</v>
          </cell>
        </row>
        <row r="16">
          <cell r="C16">
            <v>568226286</v>
          </cell>
          <cell r="F16">
            <v>-241786290</v>
          </cell>
        </row>
        <row r="17">
          <cell r="C17">
            <v>9221540</v>
          </cell>
          <cell r="F17">
            <v>346333135</v>
          </cell>
        </row>
        <row r="18">
          <cell r="C18">
            <v>236311495</v>
          </cell>
          <cell r="F18">
            <v>104546845</v>
          </cell>
        </row>
        <row r="19">
          <cell r="C19">
            <v>0</v>
          </cell>
          <cell r="F19">
            <v>55908444</v>
          </cell>
        </row>
        <row r="20">
          <cell r="C20">
            <v>322693251</v>
          </cell>
          <cell r="F20">
            <v>55908444</v>
          </cell>
        </row>
        <row r="21">
          <cell r="C21">
            <v>620407978</v>
          </cell>
          <cell r="F21">
            <v>0</v>
          </cell>
        </row>
        <row r="22">
          <cell r="C22">
            <v>68857111</v>
          </cell>
          <cell r="F22">
            <v>0</v>
          </cell>
        </row>
        <row r="23">
          <cell r="C23">
            <v>1257491375</v>
          </cell>
          <cell r="F23">
            <v>48663212</v>
          </cell>
        </row>
        <row r="24">
          <cell r="C24">
            <v>-941185446</v>
          </cell>
          <cell r="F24">
            <v>0</v>
          </cell>
        </row>
        <row r="25">
          <cell r="C25">
            <v>5354658</v>
          </cell>
          <cell r="F25">
            <v>-24811</v>
          </cell>
        </row>
        <row r="26">
          <cell r="C26">
            <v>-926539463</v>
          </cell>
          <cell r="F26">
            <v>48663212</v>
          </cell>
        </row>
        <row r="27">
          <cell r="C27">
            <v>1272137358</v>
          </cell>
          <cell r="F27">
            <v>-290449502</v>
          </cell>
        </row>
      </sheetData>
      <sheetData sheetId="13"/>
      <sheetData sheetId="14">
        <row r="4">
          <cell r="C4">
            <v>2000000</v>
          </cell>
          <cell r="F4">
            <v>20990582</v>
          </cell>
        </row>
        <row r="5">
          <cell r="C5">
            <v>135793363</v>
          </cell>
          <cell r="F5">
            <v>356277</v>
          </cell>
        </row>
        <row r="6">
          <cell r="C6">
            <v>137793363</v>
          </cell>
          <cell r="F6">
            <v>196056031</v>
          </cell>
        </row>
        <row r="7">
          <cell r="C7">
            <v>0</v>
          </cell>
          <cell r="F7">
            <v>6402</v>
          </cell>
        </row>
        <row r="8">
          <cell r="C8">
            <v>0</v>
          </cell>
          <cell r="F8">
            <v>290122272</v>
          </cell>
        </row>
        <row r="9">
          <cell r="C9">
            <v>137793363</v>
          </cell>
          <cell r="F9">
            <v>-94059839</v>
          </cell>
        </row>
        <row r="10">
          <cell r="C10">
            <v>1235954650</v>
          </cell>
          <cell r="F10">
            <v>3341841</v>
          </cell>
        </row>
        <row r="11">
          <cell r="C11">
            <v>1373748013</v>
          </cell>
          <cell r="F11">
            <v>-97401680</v>
          </cell>
        </row>
        <row r="12">
          <cell r="C12">
            <v>21917806</v>
          </cell>
          <cell r="F12">
            <v>0</v>
          </cell>
        </row>
        <row r="13">
          <cell r="C13">
            <v>10992083</v>
          </cell>
          <cell r="F13">
            <v>167223362</v>
          </cell>
        </row>
        <row r="14">
          <cell r="C14">
            <v>8414892</v>
          </cell>
          <cell r="F14">
            <v>69821682</v>
          </cell>
        </row>
        <row r="15">
          <cell r="C15">
            <v>24494997</v>
          </cell>
          <cell r="F15">
            <v>932361</v>
          </cell>
        </row>
        <row r="16">
          <cell r="C16">
            <v>383045082</v>
          </cell>
          <cell r="F16">
            <v>68889321</v>
          </cell>
        </row>
        <row r="17">
          <cell r="C17">
            <v>0</v>
          </cell>
          <cell r="F17">
            <v>567754</v>
          </cell>
        </row>
        <row r="18">
          <cell r="C18">
            <v>193975164</v>
          </cell>
          <cell r="F18">
            <v>69457075</v>
          </cell>
        </row>
        <row r="19">
          <cell r="C19">
            <v>9389005</v>
          </cell>
          <cell r="F19">
            <v>39202669</v>
          </cell>
        </row>
        <row r="20">
          <cell r="C20">
            <v>179680913</v>
          </cell>
          <cell r="F20">
            <v>15681069</v>
          </cell>
        </row>
        <row r="21">
          <cell r="C21">
            <v>576558305</v>
          </cell>
          <cell r="F21">
            <v>23521600</v>
          </cell>
        </row>
        <row r="22">
          <cell r="C22">
            <v>387851936</v>
          </cell>
          <cell r="F22">
            <v>10192693</v>
          </cell>
        </row>
        <row r="23">
          <cell r="C23">
            <v>1347455323</v>
          </cell>
          <cell r="F23">
            <v>30254406</v>
          </cell>
        </row>
        <row r="24">
          <cell r="C24">
            <v>111500673</v>
          </cell>
          <cell r="F24">
            <v>0</v>
          </cell>
        </row>
        <row r="25">
          <cell r="C25">
            <v>1797693</v>
          </cell>
          <cell r="F25">
            <v>0</v>
          </cell>
        </row>
        <row r="26">
          <cell r="C26">
            <v>137793363</v>
          </cell>
          <cell r="F26">
            <v>40447099</v>
          </cell>
        </row>
        <row r="27">
          <cell r="C27">
            <v>1373748013</v>
          </cell>
          <cell r="F27">
            <v>28442222</v>
          </cell>
        </row>
      </sheetData>
      <sheetData sheetId="15"/>
      <sheetData sheetId="16">
        <row r="4">
          <cell r="C4">
            <v>80000</v>
          </cell>
          <cell r="F4">
            <v>53248117</v>
          </cell>
        </row>
        <row r="5">
          <cell r="C5">
            <v>-24671440</v>
          </cell>
          <cell r="F5">
            <v>356277</v>
          </cell>
        </row>
        <row r="6">
          <cell r="C6">
            <v>-24591440</v>
          </cell>
          <cell r="F6">
            <v>956998</v>
          </cell>
        </row>
        <row r="7">
          <cell r="C7">
            <v>68055558</v>
          </cell>
          <cell r="F7">
            <v>5182950</v>
          </cell>
        </row>
        <row r="8">
          <cell r="C8">
            <v>0</v>
          </cell>
          <cell r="F8">
            <v>0</v>
          </cell>
        </row>
        <row r="9">
          <cell r="C9">
            <v>43464118</v>
          </cell>
          <cell r="F9">
            <v>6139948</v>
          </cell>
        </row>
        <row r="10">
          <cell r="C10">
            <v>302555212</v>
          </cell>
          <cell r="F10">
            <v>2324059</v>
          </cell>
        </row>
        <row r="11">
          <cell r="C11">
            <v>346019330</v>
          </cell>
          <cell r="F11">
            <v>3815889</v>
          </cell>
        </row>
        <row r="12">
          <cell r="C12">
            <v>36539055</v>
          </cell>
          <cell r="F12">
            <v>0</v>
          </cell>
        </row>
        <row r="13">
          <cell r="C13">
            <v>20894358</v>
          </cell>
          <cell r="F13">
            <v>0</v>
          </cell>
        </row>
        <row r="14">
          <cell r="C14">
            <v>0</v>
          </cell>
          <cell r="F14">
            <v>3815889</v>
          </cell>
        </row>
        <row r="15">
          <cell r="C15">
            <v>57433413</v>
          </cell>
          <cell r="F15">
            <v>7327</v>
          </cell>
        </row>
        <row r="16">
          <cell r="C16">
            <v>15472352</v>
          </cell>
          <cell r="F16">
            <v>3808562</v>
          </cell>
        </row>
        <row r="17">
          <cell r="C17">
            <v>-2195993</v>
          </cell>
          <cell r="F17">
            <v>-44061</v>
          </cell>
        </row>
        <row r="18">
          <cell r="C18">
            <v>16955736</v>
          </cell>
          <cell r="F18">
            <v>3764501</v>
          </cell>
        </row>
        <row r="19">
          <cell r="C19">
            <v>88387</v>
          </cell>
          <cell r="F19">
            <v>-11088348</v>
          </cell>
        </row>
        <row r="20">
          <cell r="C20">
            <v>624222</v>
          </cell>
          <cell r="F20">
            <v>-11088348</v>
          </cell>
        </row>
        <row r="21">
          <cell r="C21">
            <v>213292933</v>
          </cell>
          <cell r="F21">
            <v>0</v>
          </cell>
        </row>
        <row r="22">
          <cell r="C22">
            <v>57892835</v>
          </cell>
          <cell r="F22">
            <v>0</v>
          </cell>
        </row>
        <row r="23">
          <cell r="C23">
            <v>286658120</v>
          </cell>
          <cell r="F23">
            <v>14852849</v>
          </cell>
        </row>
        <row r="24">
          <cell r="C24">
            <v>-15897092</v>
          </cell>
          <cell r="F24">
            <v>0</v>
          </cell>
        </row>
        <row r="25">
          <cell r="C25">
            <v>1927797</v>
          </cell>
          <cell r="F25">
            <v>0</v>
          </cell>
        </row>
        <row r="26">
          <cell r="C26">
            <v>43464118</v>
          </cell>
          <cell r="F26">
            <v>14852849</v>
          </cell>
        </row>
        <row r="27">
          <cell r="C27">
            <v>346019330</v>
          </cell>
          <cell r="F27">
            <v>-11044287</v>
          </cell>
        </row>
      </sheetData>
      <sheetData sheetId="17"/>
      <sheetData sheetId="18"/>
      <sheetData sheetId="19">
        <row r="4">
          <cell r="C4">
            <v>9521</v>
          </cell>
          <cell r="F4">
            <v>23389383</v>
          </cell>
        </row>
        <row r="5">
          <cell r="C5">
            <v>74011333</v>
          </cell>
          <cell r="F5">
            <v>336646</v>
          </cell>
        </row>
        <row r="6">
          <cell r="C6">
            <v>74020854</v>
          </cell>
          <cell r="F6">
            <v>84795868</v>
          </cell>
        </row>
        <row r="7">
          <cell r="C7">
            <v>45177</v>
          </cell>
          <cell r="F7">
            <v>24251</v>
          </cell>
        </row>
        <row r="8">
          <cell r="C8">
            <v>0</v>
          </cell>
          <cell r="F8">
            <v>0</v>
          </cell>
        </row>
        <row r="9">
          <cell r="C9">
            <v>74066031</v>
          </cell>
          <cell r="F9">
            <v>84820119</v>
          </cell>
        </row>
        <row r="10">
          <cell r="C10">
            <v>205004353</v>
          </cell>
          <cell r="F10">
            <v>10996349</v>
          </cell>
        </row>
        <row r="11">
          <cell r="C11">
            <v>279070384</v>
          </cell>
          <cell r="F11">
            <v>73823770</v>
          </cell>
        </row>
        <row r="12">
          <cell r="C12">
            <v>15672516</v>
          </cell>
          <cell r="F12">
            <v>0</v>
          </cell>
        </row>
        <row r="13">
          <cell r="C13">
            <v>18318247</v>
          </cell>
          <cell r="F13">
            <v>0</v>
          </cell>
        </row>
        <row r="14">
          <cell r="C14">
            <v>6723164</v>
          </cell>
          <cell r="F14">
            <v>73823770</v>
          </cell>
        </row>
        <row r="15">
          <cell r="C15">
            <v>27267599</v>
          </cell>
          <cell r="F15">
            <v>1075112</v>
          </cell>
        </row>
        <row r="16">
          <cell r="C16">
            <v>106831</v>
          </cell>
          <cell r="F16">
            <v>72748658</v>
          </cell>
        </row>
        <row r="17">
          <cell r="C17">
            <v>73885</v>
          </cell>
          <cell r="F17">
            <v>-10374513</v>
          </cell>
        </row>
        <row r="18">
          <cell r="C18">
            <v>0</v>
          </cell>
          <cell r="F18">
            <v>62374145</v>
          </cell>
        </row>
        <row r="19">
          <cell r="C19">
            <v>32946</v>
          </cell>
          <cell r="F19">
            <v>51095318</v>
          </cell>
        </row>
        <row r="20">
          <cell r="C20">
            <v>0</v>
          </cell>
          <cell r="F20">
            <v>19587425</v>
          </cell>
        </row>
        <row r="21">
          <cell r="C21">
            <v>67418773</v>
          </cell>
          <cell r="F21">
            <v>28754223</v>
          </cell>
        </row>
        <row r="22">
          <cell r="C22">
            <v>184277181</v>
          </cell>
          <cell r="F22">
            <v>2753670</v>
          </cell>
        </row>
        <row r="23">
          <cell r="C23">
            <v>251802785</v>
          </cell>
          <cell r="F23">
            <v>11278827</v>
          </cell>
        </row>
        <row r="24">
          <cell r="C24">
            <v>46798432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74066031</v>
          </cell>
          <cell r="F26">
            <v>14032497</v>
          </cell>
        </row>
        <row r="27">
          <cell r="C27">
            <v>279070384</v>
          </cell>
          <cell r="F27">
            <v>58716161</v>
          </cell>
        </row>
      </sheetData>
      <sheetData sheetId="20"/>
      <sheetData sheetId="21">
        <row r="4">
          <cell r="C4">
            <v>0</v>
          </cell>
          <cell r="F4">
            <v>2695190</v>
          </cell>
        </row>
        <row r="5">
          <cell r="C5">
            <v>37091106</v>
          </cell>
          <cell r="F5">
            <v>10153</v>
          </cell>
        </row>
        <row r="6">
          <cell r="C6">
            <v>37091106</v>
          </cell>
          <cell r="F6">
            <v>3741366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37091106</v>
          </cell>
          <cell r="F9">
            <v>3741366</v>
          </cell>
        </row>
        <row r="10">
          <cell r="C10">
            <v>6630364</v>
          </cell>
          <cell r="F10">
            <v>316636</v>
          </cell>
        </row>
        <row r="11">
          <cell r="C11">
            <v>43721470</v>
          </cell>
          <cell r="F11">
            <v>3424730</v>
          </cell>
        </row>
        <row r="12">
          <cell r="C12">
            <v>5730215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3250160</v>
          </cell>
          <cell r="F14">
            <v>3424730</v>
          </cell>
        </row>
        <row r="15">
          <cell r="C15">
            <v>2480055</v>
          </cell>
          <cell r="F15">
            <v>285239</v>
          </cell>
        </row>
        <row r="16">
          <cell r="C16">
            <v>10209</v>
          </cell>
          <cell r="F16">
            <v>3139491</v>
          </cell>
        </row>
        <row r="17">
          <cell r="C17">
            <v>10054</v>
          </cell>
          <cell r="F17">
            <v>59264</v>
          </cell>
        </row>
        <row r="18">
          <cell r="C18">
            <v>0</v>
          </cell>
          <cell r="F18">
            <v>3198755</v>
          </cell>
        </row>
        <row r="19">
          <cell r="C19">
            <v>155</v>
          </cell>
          <cell r="F19">
            <v>3877486</v>
          </cell>
        </row>
        <row r="20">
          <cell r="C20">
            <v>0</v>
          </cell>
          <cell r="F20">
            <v>3877486</v>
          </cell>
        </row>
        <row r="21">
          <cell r="C21">
            <v>693937</v>
          </cell>
          <cell r="F21">
            <v>0</v>
          </cell>
        </row>
        <row r="22">
          <cell r="C22">
            <v>40537269</v>
          </cell>
          <cell r="F22">
            <v>1163246</v>
          </cell>
        </row>
        <row r="23">
          <cell r="C23">
            <v>41241415</v>
          </cell>
          <cell r="F23">
            <v>1837907</v>
          </cell>
        </row>
        <row r="24">
          <cell r="C24">
            <v>34611051</v>
          </cell>
          <cell r="F24">
            <v>0</v>
          </cell>
        </row>
        <row r="25">
          <cell r="C25">
            <v>0</v>
          </cell>
          <cell r="F25">
            <v>-2516638</v>
          </cell>
        </row>
        <row r="26">
          <cell r="C26">
            <v>37091106</v>
          </cell>
          <cell r="F26">
            <v>3001153</v>
          </cell>
        </row>
        <row r="27">
          <cell r="C27">
            <v>43721470</v>
          </cell>
          <cell r="F27">
            <v>138338</v>
          </cell>
        </row>
      </sheetData>
      <sheetData sheetId="22"/>
      <sheetData sheetId="23"/>
      <sheetData sheetId="24">
        <row r="4">
          <cell r="C4">
            <v>500000</v>
          </cell>
          <cell r="F4">
            <v>22159055</v>
          </cell>
        </row>
        <row r="5">
          <cell r="C5">
            <v>57672945</v>
          </cell>
          <cell r="F5">
            <v>336646</v>
          </cell>
        </row>
        <row r="6">
          <cell r="C6">
            <v>58172945</v>
          </cell>
          <cell r="F6">
            <v>80743922</v>
          </cell>
        </row>
        <row r="7">
          <cell r="C7">
            <v>4196320</v>
          </cell>
          <cell r="F7">
            <v>1503585</v>
          </cell>
        </row>
        <row r="8">
          <cell r="C8">
            <v>0</v>
          </cell>
          <cell r="F8">
            <v>0</v>
          </cell>
        </row>
        <row r="9">
          <cell r="C9">
            <v>62369265</v>
          </cell>
          <cell r="F9">
            <v>82247507</v>
          </cell>
        </row>
        <row r="10">
          <cell r="C10">
            <v>2654377392</v>
          </cell>
          <cell r="F10">
            <v>5953787</v>
          </cell>
        </row>
        <row r="11">
          <cell r="C11">
            <v>2716746657</v>
          </cell>
          <cell r="F11">
            <v>76293720</v>
          </cell>
        </row>
        <row r="12">
          <cell r="C12">
            <v>15593320</v>
          </cell>
          <cell r="F12">
            <v>3000</v>
          </cell>
        </row>
        <row r="13">
          <cell r="C13">
            <v>4829634</v>
          </cell>
          <cell r="F13">
            <v>0</v>
          </cell>
        </row>
        <row r="14">
          <cell r="C14">
            <v>0</v>
          </cell>
          <cell r="F14">
            <v>76290720</v>
          </cell>
        </row>
        <row r="15">
          <cell r="C15">
            <v>20422954</v>
          </cell>
          <cell r="F15">
            <v>2405547</v>
          </cell>
        </row>
        <row r="16">
          <cell r="C16">
            <v>2106122470</v>
          </cell>
          <cell r="F16">
            <v>73885173</v>
          </cell>
        </row>
        <row r="17">
          <cell r="C17">
            <v>0</v>
          </cell>
          <cell r="F17">
            <v>-3321143</v>
          </cell>
        </row>
        <row r="18">
          <cell r="C18">
            <v>390259</v>
          </cell>
          <cell r="F18">
            <v>70564030</v>
          </cell>
        </row>
        <row r="19">
          <cell r="C19">
            <v>211928</v>
          </cell>
          <cell r="F19">
            <v>26105838</v>
          </cell>
        </row>
        <row r="20">
          <cell r="C20">
            <v>2105520283</v>
          </cell>
          <cell r="F20">
            <v>13746292</v>
          </cell>
        </row>
        <row r="21">
          <cell r="C21">
            <v>255000840</v>
          </cell>
          <cell r="F21">
            <v>7130507</v>
          </cell>
        </row>
        <row r="22">
          <cell r="C22">
            <v>335200393</v>
          </cell>
          <cell r="F22">
            <v>5229039</v>
          </cell>
        </row>
        <row r="23">
          <cell r="C23">
            <v>2696323703</v>
          </cell>
          <cell r="F23">
            <v>44458192</v>
          </cell>
        </row>
        <row r="24">
          <cell r="C24">
            <v>41946311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62369265</v>
          </cell>
          <cell r="F26">
            <v>49687231</v>
          </cell>
        </row>
        <row r="27">
          <cell r="C27">
            <v>2716746657</v>
          </cell>
          <cell r="F27">
            <v>24197942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rightToLeft="1" tabSelected="1" view="pageBreakPreview" zoomScale="80" zoomScaleNormal="100" zoomScaleSheetLayoutView="80" workbookViewId="0">
      <selection activeCell="L20" sqref="L20"/>
    </sheetView>
  </sheetViews>
  <sheetFormatPr defaultRowHeight="16.5" customHeight="1" x14ac:dyDescent="0.2"/>
  <cols>
    <col min="1" max="1" width="8.28515625" style="2" customWidth="1"/>
    <col min="2" max="2" width="43" style="2" customWidth="1"/>
    <col min="3" max="3" width="19.140625" style="2" customWidth="1"/>
    <col min="4" max="4" width="7.42578125" style="2" customWidth="1"/>
    <col min="5" max="5" width="43.7109375" style="2" customWidth="1"/>
    <col min="6" max="6" width="20.5703125" style="2" customWidth="1"/>
    <col min="7" max="7" width="14.42578125" style="2" customWidth="1"/>
    <col min="8" max="8" width="9.140625" style="2"/>
    <col min="9" max="9" width="11" style="2" bestFit="1" customWidth="1"/>
    <col min="10" max="16384" width="9.140625" style="2"/>
  </cols>
  <sheetData>
    <row r="1" spans="1:6" ht="16.5" customHeight="1" x14ac:dyDescent="0.2">
      <c r="A1" s="1" t="s">
        <v>0</v>
      </c>
      <c r="B1" s="1"/>
      <c r="C1" s="1"/>
      <c r="D1" s="1"/>
      <c r="E1" s="1"/>
      <c r="F1" s="1"/>
    </row>
    <row r="2" spans="1:6" ht="16.5" customHeight="1" thickBot="1" x14ac:dyDescent="0.25">
      <c r="A2" s="3"/>
      <c r="B2" s="3"/>
      <c r="E2" s="4"/>
      <c r="F2" s="4" t="s">
        <v>1</v>
      </c>
    </row>
    <row r="3" spans="1:6" ht="20.25" customHeight="1" thickBot="1" x14ac:dyDescent="0.25">
      <c r="A3" s="5" t="s">
        <v>2</v>
      </c>
      <c r="B3" s="5" t="s">
        <v>3</v>
      </c>
      <c r="C3" s="6" t="s">
        <v>4</v>
      </c>
      <c r="D3" s="5" t="s">
        <v>2</v>
      </c>
      <c r="E3" s="5" t="s">
        <v>5</v>
      </c>
      <c r="F3" s="6" t="s">
        <v>6</v>
      </c>
    </row>
    <row r="4" spans="1:6" ht="16.5" customHeight="1" thickBot="1" x14ac:dyDescent="0.25">
      <c r="A4" s="7">
        <v>1</v>
      </c>
      <c r="B4" s="8" t="s">
        <v>7</v>
      </c>
      <c r="C4" s="9">
        <f>[1]سيارات!C4+'[1]توزيع المنتجات النفطية'!C4+'[1]أسواق مركزية'!C4+[1]صندوق!C4+'[1]تجارة الحبوب'!C4+'[1]معارض والخدمات التجارية'!C4+'[1]تجارة المواد الغذائية'!C4+'[1]تجهيزات زراعية'!C4+'[1]تجارة المواد الانشائية'!C4+[1]نفط!C4+'[1]مناطق حرة'!C4+'[1]تسويق الادوية'!C4</f>
        <v>11493785</v>
      </c>
      <c r="D4" s="7">
        <v>25</v>
      </c>
      <c r="E4" s="10" t="s">
        <v>8</v>
      </c>
      <c r="F4" s="9">
        <f>[1]سيارات!F4+'[1]توزيع المنتجات النفطية'!F4+'[1]أسواق مركزية'!F4+[1]صندوق!F4+'[1]تجارة الحبوب'!F4+'[1]معارض والخدمات التجارية'!F4+'[1]تجارة المواد الغذائية'!F4+'[1]تجهيزات زراعية'!F4+'[1]تجارة المواد الانشائية'!F4+[1]نفط!F4+'[1]مناطق حرة'!F4+'[1]تسويق الادوية'!F4</f>
        <v>7050355043</v>
      </c>
    </row>
    <row r="5" spans="1:6" ht="16.5" customHeight="1" thickBot="1" x14ac:dyDescent="0.25">
      <c r="A5" s="7">
        <v>2</v>
      </c>
      <c r="B5" s="11" t="s">
        <v>9</v>
      </c>
      <c r="C5" s="12">
        <f>[1]سيارات!C5+'[1]توزيع المنتجات النفطية'!C5+'[1]أسواق مركزية'!C5+[1]صندوق!C5+'[1]تجارة الحبوب'!C5+'[1]معارض والخدمات التجارية'!C5+'[1]تجارة المواد الغذائية'!C5+'[1]تجهيزات زراعية'!C5+'[1]تجارة المواد الانشائية'!C5+[1]نفط!C5+'[1]مناطق حرة'!C5+'[1]تسويق الادوية'!C5</f>
        <v>4026868698</v>
      </c>
      <c r="D5" s="13">
        <v>26</v>
      </c>
      <c r="E5" s="14" t="s">
        <v>10</v>
      </c>
      <c r="F5" s="15">
        <f>[1]سيارات!F5+'[1]توزيع المنتجات النفطية'!F5+'[1]أسواق مركزية'!F5+[1]صندوق!F5+'[1]تجارة الحبوب'!F5+'[1]معارض والخدمات التجارية'!F5+'[1]تجارة المواد الغذائية'!F5+'[1]تجهيزات زراعية'!F5+'[1]تجارة المواد الانشائية'!F5+[1]نفط!F5+'[1]مناطق حرة'!F5+'[1]تسويق الادوية'!F5</f>
        <v>133348346836</v>
      </c>
    </row>
    <row r="6" spans="1:6" ht="16.5" customHeight="1" thickBot="1" x14ac:dyDescent="0.25">
      <c r="A6" s="7">
        <v>3</v>
      </c>
      <c r="B6" s="11" t="s">
        <v>11</v>
      </c>
      <c r="C6" s="12">
        <f>[1]سيارات!C6+'[1]توزيع المنتجات النفطية'!C6+'[1]أسواق مركزية'!C6+[1]صندوق!C6+'[1]تجارة الحبوب'!C6+'[1]معارض والخدمات التجارية'!C6+'[1]تجارة المواد الغذائية'!C6+'[1]تجهيزات زراعية'!C6+'[1]تجارة المواد الانشائية'!C6+[1]نفط!C6+'[1]مناطق حرة'!C6+'[1]تسويق الادوية'!C6</f>
        <v>4038362483</v>
      </c>
      <c r="D6" s="13">
        <v>27</v>
      </c>
      <c r="E6" s="14" t="s">
        <v>12</v>
      </c>
      <c r="F6" s="15">
        <f>[1]سيارات!F6+'[1]توزيع المنتجات النفطية'!F6+'[1]أسواق مركزية'!F6+[1]صندوق!F6+'[1]تجارة الحبوب'!F6+'[1]معارض والخدمات التجارية'!F6+'[1]تجارة المواد الغذائية'!F6+'[1]تجهيزات زراعية'!F6+'[1]تجارة المواد الانشائية'!F6+[1]نفط!F6+'[1]مناطق حرة'!F6+'[1]تسويق الادوية'!F6</f>
        <v>9138476701</v>
      </c>
    </row>
    <row r="7" spans="1:6" ht="16.5" customHeight="1" thickBot="1" x14ac:dyDescent="0.25">
      <c r="A7" s="7">
        <v>4</v>
      </c>
      <c r="B7" s="11" t="s">
        <v>13</v>
      </c>
      <c r="C7" s="12">
        <f>[1]سيارات!C7+'[1]توزيع المنتجات النفطية'!C7+'[1]أسواق مركزية'!C7+[1]صندوق!C7+'[1]تجارة الحبوب'!C7+'[1]معارض والخدمات التجارية'!C7+'[1]تجارة المواد الغذائية'!C7+'[1]تجهيزات زراعية'!C7+'[1]تجارة المواد الانشائية'!C7+[1]نفط!C7+'[1]مناطق حرة'!C7+'[1]تسويق الادوية'!C7</f>
        <v>102848394</v>
      </c>
      <c r="D7" s="13">
        <v>28</v>
      </c>
      <c r="E7" s="14" t="s">
        <v>14</v>
      </c>
      <c r="F7" s="15">
        <f>[1]سيارات!F7+'[1]توزيع المنتجات النفطية'!F7+'[1]أسواق مركزية'!F7+[1]صندوق!F7+'[1]تجارة الحبوب'!F7+'[1]معارض والخدمات التجارية'!F7+'[1]تجارة المواد الغذائية'!F7+'[1]تجهيزات زراعية'!F7+'[1]تجارة المواد الانشائية'!F7+[1]نفط!F7+'[1]مناطق حرة'!F7+'[1]تسويق الادوية'!F7</f>
        <v>122231951</v>
      </c>
    </row>
    <row r="8" spans="1:6" ht="16.5" customHeight="1" thickBot="1" x14ac:dyDescent="0.25">
      <c r="A8" s="7">
        <v>5</v>
      </c>
      <c r="B8" s="11" t="s">
        <v>15</v>
      </c>
      <c r="C8" s="12">
        <f>[1]سيارات!C8+'[1]توزيع المنتجات النفطية'!C8+'[1]أسواق مركزية'!C8+[1]صندوق!C8+'[1]تجارة الحبوب'!C8+'[1]معارض والخدمات التجارية'!C8+'[1]تجارة المواد الغذائية'!C8+'[1]تجهيزات زراعية'!C8+'[1]تجارة المواد الانشائية'!C8+[1]نفط!C8+'[1]مناطق حرة'!C8+'[1]تسويق الادوية'!C8</f>
        <v>250017657</v>
      </c>
      <c r="D8" s="13">
        <v>29</v>
      </c>
      <c r="E8" s="14" t="s">
        <v>16</v>
      </c>
      <c r="F8" s="15">
        <f>[1]سيارات!F8+'[1]توزيع المنتجات النفطية'!F8+'[1]أسواق مركزية'!F8+[1]صندوق!F8+'[1]تجارة الحبوب'!F8+'[1]معارض والخدمات التجارية'!F8+'[1]تجارة المواد الغذائية'!F8+'[1]تجهيزات زراعية'!F8+'[1]تجارة المواد الانشائية'!F8+[1]نفط!F8+'[1]مناطق حرة'!F8+'[1]تسويق الادوية'!F8</f>
        <v>6840502254</v>
      </c>
    </row>
    <row r="9" spans="1:6" ht="16.5" customHeight="1" thickBot="1" x14ac:dyDescent="0.25">
      <c r="A9" s="7">
        <v>6</v>
      </c>
      <c r="B9" s="11" t="s">
        <v>17</v>
      </c>
      <c r="C9" s="12">
        <f>[1]سيارات!C9+'[1]توزيع المنتجات النفطية'!C9+'[1]أسواق مركزية'!C9+[1]صندوق!C9+'[1]تجارة الحبوب'!C9+'[1]معارض والخدمات التجارية'!C9+'[1]تجارة المواد الغذائية'!C9+'[1]تجهيزات زراعية'!C9+'[1]تجارة المواد الانشائية'!C9+[1]نفط!C9+'[1]مناطق حرة'!C9+'[1]تسويق الادوية'!C9</f>
        <v>4391228534</v>
      </c>
      <c r="D9" s="13">
        <v>30</v>
      </c>
      <c r="E9" s="14" t="s">
        <v>18</v>
      </c>
      <c r="F9" s="15">
        <f>[1]سيارات!F9+'[1]توزيع المنتجات النفطية'!F9+'[1]أسواق مركزية'!F9+[1]صندوق!F9+'[1]تجارة الحبوب'!F9+'[1]معارض والخدمات التجارية'!F9+'[1]تجارة المواد الغذائية'!F9+'[1]تجهيزات زراعية'!F9+'[1]تجارة المواد الانشائية'!F9+[1]نفط!F9+'[1]مناطق حرة'!F9+'[1]تسويق الادوية'!F9</f>
        <v>2420206398</v>
      </c>
    </row>
    <row r="10" spans="1:6" ht="16.5" customHeight="1" thickBot="1" x14ac:dyDescent="0.25">
      <c r="A10" s="7">
        <v>7</v>
      </c>
      <c r="B10" s="11" t="s">
        <v>19</v>
      </c>
      <c r="C10" s="12">
        <f>[1]سيارات!C10+'[1]توزيع المنتجات النفطية'!C10+'[1]أسواق مركزية'!C10+[1]صندوق!C10+'[1]تجارة الحبوب'!C10+'[1]معارض والخدمات التجارية'!C10+'[1]تجارة المواد الغذائية'!C10+'[1]تجهيزات زراعية'!C10+'[1]تجارة المواد الانشائية'!C10+[1]نفط!C10+'[1]مناطق حرة'!C10+'[1]تسويق الادوية'!C10</f>
        <v>27602322662</v>
      </c>
      <c r="D10" s="13">
        <v>31</v>
      </c>
      <c r="E10" s="14" t="s">
        <v>20</v>
      </c>
      <c r="F10" s="15">
        <f>[1]سيارات!F10+'[1]توزيع المنتجات النفطية'!F10+'[1]أسواق مركزية'!F10+[1]صندوق!F10+'[1]تجارة الحبوب'!F10+'[1]معارض والخدمات التجارية'!F10+'[1]تجارة المواد الغذائية'!F10+'[1]تجهيزات زراعية'!F10+'[1]تجارة المواد الانشائية'!F10+[1]نفط!F10+'[1]مناطق حرة'!F10+'[1]تسويق الادوية'!F10</f>
        <v>755026749</v>
      </c>
    </row>
    <row r="11" spans="1:6" ht="16.5" customHeight="1" thickBot="1" x14ac:dyDescent="0.25">
      <c r="A11" s="7">
        <v>8</v>
      </c>
      <c r="B11" s="11" t="s">
        <v>21</v>
      </c>
      <c r="C11" s="12">
        <f>[1]سيارات!C11+'[1]توزيع المنتجات النفطية'!C11+'[1]أسواق مركزية'!C11+[1]صندوق!C11+'[1]تجارة الحبوب'!C11+'[1]معارض والخدمات التجارية'!C11+'[1]تجارة المواد الغذائية'!C11+'[1]تجهيزات زراعية'!C11+'[1]تجارة المواد الانشائية'!C11+[1]نفط!C11+'[1]مناطق حرة'!C11+'[1]تسويق الادوية'!C11</f>
        <v>31993551196</v>
      </c>
      <c r="D11" s="13">
        <v>32</v>
      </c>
      <c r="E11" s="14" t="s">
        <v>22</v>
      </c>
      <c r="F11" s="15">
        <f>[1]سيارات!F11+'[1]توزيع المنتجات النفطية'!F11+'[1]أسواق مركزية'!F11+[1]صندوق!F11+'[1]تجارة الحبوب'!F11+'[1]معارض والخدمات التجارية'!F11+'[1]تجارة المواد الغذائية'!F11+'[1]تجهيزات زراعية'!F11+'[1]تجارة المواد الانشائية'!F11+[1]نفط!F11+'[1]مناطق حرة'!F11+'[1]تسويق الادوية'!F11</f>
        <v>1665179649</v>
      </c>
    </row>
    <row r="12" spans="1:6" ht="16.5" customHeight="1" thickBot="1" x14ac:dyDescent="0.25">
      <c r="A12" s="7">
        <v>9</v>
      </c>
      <c r="B12" s="11" t="s">
        <v>23</v>
      </c>
      <c r="C12" s="12">
        <f>[1]سيارات!C12+'[1]توزيع المنتجات النفطية'!C12+'[1]أسواق مركزية'!C12+[1]صندوق!C12+'[1]تجارة الحبوب'!C12+'[1]معارض والخدمات التجارية'!C12+'[1]تجارة المواد الغذائية'!C12+'[1]تجهيزات زراعية'!C12+'[1]تجارة المواد الانشائية'!C12+[1]نفط!C12+'[1]مناطق حرة'!C12+'[1]تسويق الادوية'!C12</f>
        <v>140300181071</v>
      </c>
      <c r="D12" s="13">
        <v>33</v>
      </c>
      <c r="E12" s="14" t="s">
        <v>24</v>
      </c>
      <c r="F12" s="15">
        <f>[1]سيارات!F12+'[1]توزيع المنتجات النفطية'!F12+'[1]أسواق مركزية'!F12+[1]صندوق!F12+'[1]تجارة الحبوب'!F12+'[1]معارض والخدمات التجارية'!F12+'[1]تجارة المواد الغذائية'!F12+'[1]تجهيزات زراعية'!F12+'[1]تجارة المواد الانشائية'!F12+[1]نفط!F12+'[1]مناطق حرة'!F12+'[1]تسويق الادوية'!F12</f>
        <v>52203180</v>
      </c>
    </row>
    <row r="13" spans="1:6" ht="16.5" customHeight="1" thickBot="1" x14ac:dyDescent="0.25">
      <c r="A13" s="7">
        <v>10</v>
      </c>
      <c r="B13" s="11" t="s">
        <v>25</v>
      </c>
      <c r="C13" s="12">
        <f>[1]سيارات!C13+'[1]توزيع المنتجات النفطية'!C13+'[1]أسواق مركزية'!C13+[1]صندوق!C13+'[1]تجارة الحبوب'!C13+'[1]معارض والخدمات التجارية'!C13+'[1]تجارة المواد الغذائية'!C13+'[1]تجهيزات زراعية'!C13+'[1]تجارة المواد الانشائية'!C13+[1]نفط!C13+'[1]مناطق حرة'!C13+'[1]تسويق الادوية'!C13</f>
        <v>125129716</v>
      </c>
      <c r="D13" s="13">
        <v>34</v>
      </c>
      <c r="E13" s="14" t="s">
        <v>26</v>
      </c>
      <c r="F13" s="15">
        <f>[1]سيارات!F13+'[1]توزيع المنتجات النفطية'!F13+'[1]أسواق مركزية'!F13+[1]صندوق!F13+'[1]تجارة الحبوب'!F13+'[1]معارض والخدمات التجارية'!F13+'[1]تجارة المواد الغذائية'!F13+'[1]تجهيزات زراعية'!F13+'[1]تجارة المواد الانشائية'!F13+[1]نفط!F13+'[1]مناطق حرة'!F13+'[1]تسويق الادوية'!F13</f>
        <v>1650375836</v>
      </c>
    </row>
    <row r="14" spans="1:6" ht="16.5" customHeight="1" thickBot="1" x14ac:dyDescent="0.25">
      <c r="A14" s="7">
        <v>11</v>
      </c>
      <c r="B14" s="11" t="s">
        <v>27</v>
      </c>
      <c r="C14" s="12">
        <f>[1]سيارات!C14+'[1]توزيع المنتجات النفطية'!C14+'[1]أسواق مركزية'!C14+[1]صندوق!C14+'[1]تجارة الحبوب'!C14+'[1]معارض والخدمات التجارية'!C14+'[1]تجارة المواد الغذائية'!C14+'[1]تجهيزات زراعية'!C14+'[1]تجارة المواد الانشائية'!C14+[1]نفط!C14+'[1]مناطق حرة'!C14+'[1]تسويق الادوية'!C14</f>
        <v>139504582589</v>
      </c>
      <c r="D14" s="13">
        <v>35</v>
      </c>
      <c r="E14" s="14" t="s">
        <v>28</v>
      </c>
      <c r="F14" s="15">
        <f>[1]سيارات!F14+'[1]توزيع المنتجات النفطية'!F14+'[1]أسواق مركزية'!F14+[1]صندوق!F14+'[1]تجارة الحبوب'!F14+'[1]معارض والخدمات التجارية'!F14+'[1]تجارة المواد الغذائية'!F14+'[1]تجهيزات زراعية'!F14+'[1]تجارة المواد الانشائية'!F14+[1]نفط!F14+'[1]مناطق حرة'!F14+'[1]تسويق الادوية'!F14</f>
        <v>3263352305</v>
      </c>
    </row>
    <row r="15" spans="1:6" ht="16.5" customHeight="1" thickBot="1" x14ac:dyDescent="0.25">
      <c r="A15" s="7">
        <v>12</v>
      </c>
      <c r="B15" s="11" t="s">
        <v>29</v>
      </c>
      <c r="C15" s="12">
        <f>[1]سيارات!C15+'[1]توزيع المنتجات النفطية'!C15+'[1]أسواق مركزية'!C15+[1]صندوق!C15+'[1]تجارة الحبوب'!C15+'[1]معارض والخدمات التجارية'!C15+'[1]تجارة المواد الغذائية'!C15+'[1]تجهيزات زراعية'!C15+'[1]تجارة المواد الانشائية'!C15+[1]نفط!C15+'[1]مناطق حرة'!C15+'[1]تسويق الادوية'!C15</f>
        <v>920728198</v>
      </c>
      <c r="D15" s="13">
        <v>36</v>
      </c>
      <c r="E15" s="14" t="s">
        <v>30</v>
      </c>
      <c r="F15" s="15">
        <f>[1]سيارات!F15+'[1]توزيع المنتجات النفطية'!F15+'[1]أسواق مركزية'!F15+[1]صندوق!F15+'[1]تجارة الحبوب'!F15+'[1]معارض والخدمات التجارية'!F15+'[1]تجارة المواد الغذائية'!F15+'[1]تجهيزات زراعية'!F15+'[1]تجارة المواد الانشائية'!F15+[1]نفط!F15+'[1]مناطق حرة'!F15+'[1]تسويق الادوية'!F15</f>
        <v>89092436</v>
      </c>
    </row>
    <row r="16" spans="1:6" ht="16.5" customHeight="1" thickBot="1" x14ac:dyDescent="0.25">
      <c r="A16" s="7">
        <v>13</v>
      </c>
      <c r="B16" s="11" t="s">
        <v>31</v>
      </c>
      <c r="C16" s="12">
        <f>[1]سيارات!C16+'[1]توزيع المنتجات النفطية'!C16+'[1]أسواق مركزية'!C16+[1]صندوق!C16+'[1]تجارة الحبوب'!C16+'[1]معارض والخدمات التجارية'!C16+'[1]تجارة المواد الغذائية'!C16+'[1]تجهيزات زراعية'!C16+'[1]تجارة المواد الانشائية'!C16+[1]نفط!C16+'[1]مناطق حرة'!C16+'[1]تسويق الادوية'!C16</f>
        <v>4901828895</v>
      </c>
      <c r="D16" s="13">
        <v>37</v>
      </c>
      <c r="E16" s="14" t="s">
        <v>32</v>
      </c>
      <c r="F16" s="15">
        <f>[1]سيارات!F16+'[1]توزيع المنتجات النفطية'!F16+'[1]أسواق مركزية'!F16+[1]صندوق!F16+'[1]تجارة الحبوب'!F16+'[1]معارض والخدمات التجارية'!F16+'[1]تجارة المواد الغذائية'!F16+'[1]تجهيزات زراعية'!F16+'[1]تجارة المواد الانشائية'!F16+[1]نفط!F16+'[1]مناطق حرة'!F16+'[1]تسويق الادوية'!F16</f>
        <v>3174259869</v>
      </c>
    </row>
    <row r="17" spans="1:6" ht="16.5" customHeight="1" thickBot="1" x14ac:dyDescent="0.25">
      <c r="A17" s="7">
        <v>14</v>
      </c>
      <c r="B17" s="11" t="s">
        <v>33</v>
      </c>
      <c r="C17" s="12">
        <f>[1]سيارات!C17+'[1]توزيع المنتجات النفطية'!C17+'[1]أسواق مركزية'!C17+[1]صندوق!C17+'[1]تجارة الحبوب'!C17+'[1]معارض والخدمات التجارية'!C17+'[1]تجارة المواد الغذائية'!C17+'[1]تجهيزات زراعية'!C17+'[1]تجارة المواد الانشائية'!C17+[1]نفط!C17+'[1]مناطق حرة'!C17+'[1]تسويق الادوية'!C17</f>
        <v>210726002</v>
      </c>
      <c r="D17" s="13">
        <v>38</v>
      </c>
      <c r="E17" s="14" t="s">
        <v>34</v>
      </c>
      <c r="F17" s="15">
        <f>[1]سيارات!F17+'[1]توزيع المنتجات النفطية'!F17+'[1]أسواق مركزية'!F17+[1]صندوق!F17+'[1]تجارة الحبوب'!F17+'[1]معارض والخدمات التجارية'!F17+'[1]تجارة المواد الغذائية'!F17+'[1]تجهيزات زراعية'!F17+'[1]تجارة المواد الانشائية'!F17+[1]نفط!F17+'[1]مناطق حرة'!F17+'[1]تسويق الادوية'!F17</f>
        <v>834870215</v>
      </c>
    </row>
    <row r="18" spans="1:6" ht="16.5" customHeight="1" thickBot="1" x14ac:dyDescent="0.25">
      <c r="A18" s="7">
        <v>15</v>
      </c>
      <c r="B18" s="11" t="s">
        <v>35</v>
      </c>
      <c r="C18" s="12">
        <f>[1]سيارات!C18+'[1]توزيع المنتجات النفطية'!C18+'[1]أسواق مركزية'!C18+[1]صندوق!C18+'[1]تجارة الحبوب'!C18+'[1]معارض والخدمات التجارية'!C18+'[1]تجارة المواد الغذائية'!C18+'[1]تجهيزات زراعية'!C18+'[1]تجارة المواد الانشائية'!C18+[1]نفط!C18+'[1]مناطق حرة'!C18+'[1]تسويق الادوية'!C18</f>
        <v>1975002188</v>
      </c>
      <c r="D18" s="13">
        <v>39</v>
      </c>
      <c r="E18" s="14" t="s">
        <v>36</v>
      </c>
      <c r="F18" s="15">
        <f>[1]سيارات!F18+'[1]توزيع المنتجات النفطية'!F18+'[1]أسواق مركزية'!F18+[1]صندوق!F18+'[1]تجارة الحبوب'!F18+'[1]معارض والخدمات التجارية'!F18+'[1]تجارة المواد الغذائية'!F18+'[1]تجهيزات زراعية'!F18+'[1]تجارة المواد الانشائية'!F18+[1]نفط!F18+'[1]مناطق حرة'!F18+'[1]تسويق الادوية'!F18</f>
        <v>4009743624</v>
      </c>
    </row>
    <row r="19" spans="1:6" ht="16.5" customHeight="1" thickBot="1" x14ac:dyDescent="0.25">
      <c r="A19" s="7">
        <v>16</v>
      </c>
      <c r="B19" s="11" t="s">
        <v>37</v>
      </c>
      <c r="C19" s="12">
        <f>[1]سيارات!C19+'[1]توزيع المنتجات النفطية'!C19+'[1]أسواق مركزية'!C19+[1]صندوق!C19+'[1]تجارة الحبوب'!C19+'[1]معارض والخدمات التجارية'!C19+'[1]تجارة المواد الغذائية'!C19+'[1]تجهيزات زراعية'!C19+'[1]تجارة المواد الانشائية'!C19+[1]نفط!C19+'[1]مناطق حرة'!C19+'[1]تسويق الادوية'!C19</f>
        <v>32035339</v>
      </c>
      <c r="D19" s="13">
        <v>40</v>
      </c>
      <c r="E19" s="14" t="s">
        <v>38</v>
      </c>
      <c r="F19" s="15">
        <f>[1]سيارات!F19+'[1]توزيع المنتجات النفطية'!F19+'[1]أسواق مركزية'!F19+[1]صندوق!F19+'[1]تجارة الحبوب'!F19+'[1]معارض والخدمات التجارية'!F19+'[1]تجارة المواد الغذائية'!F19+'[1]تجهيزات زراعية'!F19+'[1]تجارة المواد الانشائية'!F19+[1]نفط!F19+'[1]مناطق حرة'!F19+'[1]تسويق الادوية'!F19</f>
        <v>3226568835</v>
      </c>
    </row>
    <row r="20" spans="1:6" ht="16.5" customHeight="1" thickBot="1" x14ac:dyDescent="0.25">
      <c r="A20" s="7">
        <v>17</v>
      </c>
      <c r="B20" s="11" t="s">
        <v>39</v>
      </c>
      <c r="C20" s="12">
        <f>[1]سيارات!C20+'[1]توزيع المنتجات النفطية'!C20+'[1]أسواق مركزية'!C20+[1]صندوق!C20+'[1]تجارة الحبوب'!C20+'[1]معارض والخدمات التجارية'!C20+'[1]تجارة المواد الغذائية'!C20+'[1]تجهيزات زراعية'!C20+'[1]تجارة المواد الانشائية'!C20+[1]نفط!C20+'[1]مناطق حرة'!C20+'[1]تسويق الادوية'!C20</f>
        <v>2684065366</v>
      </c>
      <c r="D20" s="13">
        <v>41</v>
      </c>
      <c r="E20" s="14" t="s">
        <v>40</v>
      </c>
      <c r="F20" s="15">
        <f>[1]سيارات!F20+'[1]توزيع المنتجات النفطية'!F20+'[1]أسواق مركزية'!F20+[1]صندوق!F20+'[1]تجارة الحبوب'!F20+'[1]معارض والخدمات التجارية'!F20+'[1]تجارة المواد الغذائية'!F20+'[1]تجهيزات زراعية'!F20+'[1]تجارة المواد الانشائية'!F20+[1]نفط!F20+'[1]مناطق حرة'!F20+'[1]تسويق الادوية'!F20</f>
        <v>-25920317880</v>
      </c>
    </row>
    <row r="21" spans="1:6" ht="16.5" customHeight="1" thickBot="1" x14ac:dyDescent="0.25">
      <c r="A21" s="7">
        <v>18</v>
      </c>
      <c r="B21" s="11" t="s">
        <v>41</v>
      </c>
      <c r="C21" s="12">
        <f>[1]سيارات!C21+'[1]توزيع المنتجات النفطية'!C21+'[1]أسواق مركزية'!C21+[1]صندوق!C21+'[1]تجارة الحبوب'!C21+'[1]معارض والخدمات التجارية'!C21+'[1]تجارة المواد الغذائية'!C21+'[1]تجهيزات زراعية'!C21+'[1]تجارة المواد الانشائية'!C21+[1]نفط!C21+'[1]مناطق حرة'!C21+'[1]تسويق الادوية'!C21</f>
        <v>19946928123</v>
      </c>
      <c r="D21" s="13">
        <v>42</v>
      </c>
      <c r="E21" s="14" t="s">
        <v>42</v>
      </c>
      <c r="F21" s="15">
        <f>[1]سيارات!F21+'[1]توزيع المنتجات النفطية'!F21+'[1]أسواق مركزية'!F21+[1]صندوق!F21+'[1]تجارة الحبوب'!F21+'[1]معارض والخدمات التجارية'!F21+'[1]تجارة المواد الغذائية'!F21+'[1]تجهيزات زراعية'!F21+'[1]تجارة المواد الانشائية'!F21+[1]نفط!F21+'[1]مناطق حرة'!F21+'[1]تسويق الادوية'!F21</f>
        <v>29032567538</v>
      </c>
    </row>
    <row r="22" spans="1:6" ht="16.5" customHeight="1" thickBot="1" x14ac:dyDescent="0.25">
      <c r="A22" s="7">
        <v>19</v>
      </c>
      <c r="B22" s="11" t="s">
        <v>43</v>
      </c>
      <c r="C22" s="12">
        <f>[1]سيارات!C22+'[1]توزيع المنتجات النفطية'!C22+'[1]أسواق مركزية'!C22+[1]صندوق!C22+'[1]تجارة الحبوب'!C22+'[1]معارض والخدمات التجارية'!C22+'[1]تجارة المواد الغذائية'!C22+'[1]تجهيزات زراعية'!C22+'[1]تجارة المواد الانشائية'!C22+[1]نفط!C22+'[1]مناطق حرة'!C22+'[1]تسويق الادوية'!C22</f>
        <v>6167005830</v>
      </c>
      <c r="D22" s="13">
        <v>43</v>
      </c>
      <c r="E22" s="14" t="s">
        <v>44</v>
      </c>
      <c r="F22" s="15">
        <f>[1]سيارات!F22+'[1]توزيع المنتجات النفطية'!F22+'[1]أسواق مركزية'!F22+[1]صندوق!F22+'[1]تجارة الحبوب'!F22+'[1]معارض والخدمات التجارية'!F22+'[1]تجارة المواد الغذائية'!F22+'[1]تجهيزات زراعية'!F22+'[1]تجارة المواد الانشائية'!F22+[1]نفط!F22+'[1]مناطق حرة'!F22+'[1]تسويق الادوية'!F22</f>
        <v>126217490</v>
      </c>
    </row>
    <row r="23" spans="1:6" ht="16.5" customHeight="1" thickBot="1" x14ac:dyDescent="0.25">
      <c r="A23" s="7">
        <v>20</v>
      </c>
      <c r="B23" s="11" t="s">
        <v>45</v>
      </c>
      <c r="C23" s="12">
        <f>[1]سيارات!C23+'[1]توزيع المنتجات النفطية'!C23+'[1]أسواق مركزية'!C23+[1]صندوق!C23+'[1]تجارة الحبوب'!C23+'[1]معارض والخدمات التجارية'!C23+'[1]تجارة المواد الغذائية'!C23+'[1]تجهيزات زراعية'!C23+'[1]تجارة المواد الانشائية'!C23+[1]نفط!C23+'[1]مناطق حرة'!C23+'[1]تسويق الادوية'!C23</f>
        <v>31015762848</v>
      </c>
      <c r="D23" s="13">
        <v>44</v>
      </c>
      <c r="E23" s="14" t="s">
        <v>46</v>
      </c>
      <c r="F23" s="15">
        <f>[1]سيارات!F23+'[1]توزيع المنتجات النفطية'!F23+'[1]أسواق مركزية'!F23+[1]صندوق!F23+'[1]تجارة الحبوب'!F23+'[1]معارض والخدمات التجارية'!F23+'[1]تجارة المواد الغذائية'!F23+'[1]تجهيزات زراعية'!F23+'[1]تجارة المواد الانشائية'!F23+[1]نفط!F23+'[1]مناطق حرة'!F23+'[1]تسويق الادوية'!F23</f>
        <v>786018665</v>
      </c>
    </row>
    <row r="24" spans="1:6" ht="16.5" customHeight="1" thickBot="1" x14ac:dyDescent="0.25">
      <c r="A24" s="7">
        <v>21</v>
      </c>
      <c r="B24" s="11" t="s">
        <v>47</v>
      </c>
      <c r="C24" s="12">
        <f>[1]سيارات!C24+'[1]توزيع المنتجات النفطية'!C24+'[1]أسواق مركزية'!C24+[1]صندوق!C24+'[1]تجارة الحبوب'!C24+'[1]معارض والخدمات التجارية'!C24+'[1]تجارة المواد الغذائية'!C24+'[1]تجهيزات زراعية'!C24+'[1]تجارة المواد الانشائية'!C24+[1]نفط!C24+'[1]مناطق حرة'!C24+'[1]تسويق الادوية'!C24</f>
        <v>3413440186</v>
      </c>
      <c r="D24" s="13">
        <v>45</v>
      </c>
      <c r="E24" s="14" t="s">
        <v>48</v>
      </c>
      <c r="F24" s="15">
        <f>[1]سيارات!F24+'[1]توزيع المنتجات النفطية'!F24+'[1]أسواق مركزية'!F24+[1]صندوق!F24+'[1]تجارة الحبوب'!F24+'[1]معارض والخدمات التجارية'!F24+'[1]تجارة المواد الغذائية'!F24+'[1]تجهيزات زراعية'!F24+'[1]تجارة المواد الانشائية'!F24+[1]نفط!F24+'[1]مناطق حرة'!F24+'[1]تسويق الادوية'!F24</f>
        <v>-118200</v>
      </c>
    </row>
    <row r="25" spans="1:6" ht="16.5" customHeight="1" thickBot="1" x14ac:dyDescent="0.25">
      <c r="A25" s="7">
        <v>22</v>
      </c>
      <c r="B25" s="11" t="s">
        <v>49</v>
      </c>
      <c r="C25" s="12">
        <f>[1]سيارات!C25+'[1]توزيع المنتجات النفطية'!C25+'[1]أسواق مركزية'!C25+[1]صندوق!C25+'[1]تجارة الحبوب'!C25+'[1]معارض والخدمات التجارية'!C25+'[1]تجارة المواد الغذائية'!C25+'[1]تجهيزات زراعية'!C25+'[1]تجارة المواد الانشائية'!C25+[1]نفط!C25+'[1]مناطق حرة'!C25+'[1]تسويق الادوية'!C25</f>
        <v>57060150</v>
      </c>
      <c r="D25" s="13">
        <v>46</v>
      </c>
      <c r="E25" s="14" t="s">
        <v>50</v>
      </c>
      <c r="F25" s="15">
        <f>[1]سيارات!F25+'[1]توزيع المنتجات النفطية'!F25+'[1]أسواق مركزية'!F25+[1]صندوق!F25+'[1]تجارة الحبوب'!F25+'[1]معارض والخدمات التجارية'!F25+'[1]تجارة المواد الغذائية'!F25+'[1]تجهيزات زراعية'!F25+'[1]تجارة المواد الانشائية'!F25+[1]نفط!F25+'[1]مناطق حرة'!F25+'[1]تسويق الادوية'!F25</f>
        <v>-2725676</v>
      </c>
    </row>
    <row r="26" spans="1:6" ht="16.5" customHeight="1" thickBot="1" x14ac:dyDescent="0.25">
      <c r="A26" s="7">
        <v>23</v>
      </c>
      <c r="B26" s="16" t="s">
        <v>51</v>
      </c>
      <c r="C26" s="12">
        <f>[1]سيارات!C26+'[1]توزيع المنتجات النفطية'!C26+'[1]أسواق مركزية'!C26+[1]صندوق!C26+'[1]تجارة الحبوب'!C26+'[1]معارض والخدمات التجارية'!C26+'[1]تجارة المواد الغذائية'!C26+'[1]تجهيزات زراعية'!C26+'[1]تجارة المواد الانشائية'!C26+[1]نفط!C26+'[1]مناطق حرة'!C26+'[1]تسويق الادوية'!C26</f>
        <v>4391228534</v>
      </c>
      <c r="D26" s="13">
        <v>47</v>
      </c>
      <c r="E26" s="17" t="s">
        <v>52</v>
      </c>
      <c r="F26" s="15">
        <f>[1]سيارات!F26+'[1]توزيع المنتجات النفطية'!F26+'[1]أسواق مركزية'!F26+[1]صندوق!F26+'[1]تجارة الحبوب'!F26+'[1]معارض والخدمات التجارية'!F26+'[1]تجارة المواد الغذائية'!F26+'[1]تجهيزات زراعية'!F26+'[1]تجارة المواد الانشائية'!F26+[1]نفط!F26+'[1]مناطق حرة'!F26+'[1]تسويق الادوية'!F26</f>
        <v>912236155</v>
      </c>
    </row>
    <row r="27" spans="1:6" ht="16.5" customHeight="1" thickBot="1" x14ac:dyDescent="0.25">
      <c r="A27" s="7">
        <v>24</v>
      </c>
      <c r="B27" s="18" t="s">
        <v>53</v>
      </c>
      <c r="C27" s="12">
        <f>[1]سيارات!C27+'[1]توزيع المنتجات النفطية'!C27+'[1]أسواق مركزية'!C27+[1]صندوق!C27+'[1]تجارة الحبوب'!C27+'[1]معارض والخدمات التجارية'!C27+'[1]تجارة المواد الغذائية'!C27+'[1]تجهيزات زراعية'!C27+'[1]تجارة المواد الانشائية'!C27+[1]نفط!C27+'[1]مناطق حرة'!C27+'[1]تسويق الادوية'!C27</f>
        <v>31993551196</v>
      </c>
      <c r="D27" s="13">
        <v>48</v>
      </c>
      <c r="E27" s="14" t="s">
        <v>54</v>
      </c>
      <c r="F27" s="15">
        <f>[1]سيارات!F27+'[1]توزيع المنتجات النفطية'!F27+'[1]أسواق مركزية'!F27+[1]صندوق!F27+'[1]تجارة الحبوب'!F27+'[1]معارض والخدمات التجارية'!F27+'[1]تجارة المواد الغذائية'!F27+'[1]تجهيزات زراعية'!F27+'[1]تجارة المواد الانشائية'!F27+[1]نفط!F27+'[1]مناطق حرة'!F27+'[1]تسويق الادوية'!F27</f>
        <v>2262023714</v>
      </c>
    </row>
    <row r="28" spans="1:6" ht="24.75" hidden="1" x14ac:dyDescent="0.2">
      <c r="A28" s="19" t="s">
        <v>55</v>
      </c>
      <c r="B28" s="19"/>
      <c r="C28" s="20">
        <f>C11-C27</f>
        <v>0</v>
      </c>
      <c r="E28" s="21">
        <f>F19+F23+F24+F25</f>
        <v>4009743624</v>
      </c>
      <c r="F28" s="21">
        <f>F18-E28</f>
        <v>0</v>
      </c>
    </row>
    <row r="29" spans="1:6" ht="24.75" hidden="1" x14ac:dyDescent="0.2">
      <c r="A29" s="19" t="s">
        <v>56</v>
      </c>
      <c r="B29" s="19"/>
      <c r="C29" s="22"/>
    </row>
    <row r="30" spans="1:6" ht="24.75" hidden="1" x14ac:dyDescent="0.2">
      <c r="A30" s="19" t="s">
        <v>57</v>
      </c>
      <c r="B30" s="19"/>
      <c r="C30" s="22"/>
    </row>
    <row r="31" spans="1:6" ht="24.75" hidden="1" x14ac:dyDescent="0.2">
      <c r="A31" s="23" t="s">
        <v>58</v>
      </c>
      <c r="B31" s="23"/>
      <c r="C31" s="23"/>
    </row>
    <row r="32" spans="1:6" ht="25.5" hidden="1" thickBot="1" x14ac:dyDescent="0.25">
      <c r="A32" s="24" t="s">
        <v>59</v>
      </c>
      <c r="B32" s="25"/>
      <c r="C32" s="25" t="s">
        <v>60</v>
      </c>
      <c r="D32" s="26" t="s">
        <v>61</v>
      </c>
    </row>
    <row r="33" spans="1:5" ht="25.5" hidden="1" thickBot="1" x14ac:dyDescent="0.25">
      <c r="A33" s="24" t="s">
        <v>62</v>
      </c>
      <c r="B33" s="25"/>
      <c r="C33" s="27">
        <f>F9/F26</f>
        <v>2.6530481002476822</v>
      </c>
      <c r="D33" s="28"/>
    </row>
    <row r="34" spans="1:5" ht="25.5" hidden="1" thickBot="1" x14ac:dyDescent="0.25">
      <c r="A34" s="24" t="s">
        <v>63</v>
      </c>
      <c r="B34" s="25"/>
      <c r="C34" s="27">
        <f>F9/C12</f>
        <v>1.7250201528786594E-2</v>
      </c>
      <c r="D34" s="28"/>
    </row>
    <row r="35" spans="1:5" ht="25.5" hidden="1" thickBot="1" x14ac:dyDescent="0.25">
      <c r="A35" s="24" t="s">
        <v>64</v>
      </c>
      <c r="B35" s="25"/>
      <c r="C35" s="27">
        <f>C23/C10</f>
        <v>1.123664962104775</v>
      </c>
      <c r="D35" s="28"/>
    </row>
    <row r="36" spans="1:5" ht="25.5" hidden="1" thickBot="1" x14ac:dyDescent="0.25">
      <c r="A36" s="24" t="s">
        <v>65</v>
      </c>
      <c r="B36" s="25"/>
      <c r="C36" s="27">
        <f>C22/C10</f>
        <v>0.22342343814747484</v>
      </c>
      <c r="D36" s="28"/>
    </row>
    <row r="37" spans="1:5" ht="25.5" hidden="1" thickBot="1" x14ac:dyDescent="0.25">
      <c r="A37" s="24" t="s">
        <v>66</v>
      </c>
      <c r="B37" s="25"/>
      <c r="C37" s="27"/>
      <c r="D37" s="29">
        <f>C18/C24*100</f>
        <v>57.859580961762312</v>
      </c>
    </row>
    <row r="38" spans="1:5" ht="25.5" hidden="1" thickBot="1" x14ac:dyDescent="0.25">
      <c r="A38" s="24" t="s">
        <v>67</v>
      </c>
      <c r="B38" s="25"/>
      <c r="C38" s="27"/>
      <c r="D38" s="29">
        <f>F19/C26*100</f>
        <v>73.477588561324467</v>
      </c>
    </row>
    <row r="39" spans="1:5" ht="25.5" hidden="1" thickBot="1" x14ac:dyDescent="0.25">
      <c r="A39" s="24" t="s">
        <v>68</v>
      </c>
      <c r="B39" s="25"/>
      <c r="C39" s="27"/>
      <c r="D39" s="29">
        <f>C8/C27*100</f>
        <v>0.78146266248574037</v>
      </c>
    </row>
    <row r="40" spans="1:5" ht="25.5" hidden="1" thickBot="1" x14ac:dyDescent="0.25">
      <c r="A40" s="24" t="s">
        <v>69</v>
      </c>
      <c r="B40" s="25"/>
      <c r="C40" s="27">
        <f>C9/F14</f>
        <v>1.345618898478079</v>
      </c>
      <c r="D40" s="29"/>
    </row>
    <row r="41" spans="1:5" ht="25.5" hidden="1" thickBot="1" x14ac:dyDescent="0.25">
      <c r="A41" s="24" t="s">
        <v>70</v>
      </c>
      <c r="B41" s="25"/>
      <c r="C41" s="27">
        <f>F19/F14</f>
        <v>0.98872831782714921</v>
      </c>
      <c r="D41" s="29"/>
    </row>
    <row r="42" spans="1:5" ht="25.5" hidden="1" thickBot="1" x14ac:dyDescent="0.25">
      <c r="A42" s="24" t="s">
        <v>71</v>
      </c>
      <c r="B42" s="25"/>
      <c r="C42" s="27"/>
      <c r="D42" s="29">
        <f>C6/C27*100</f>
        <v>12.622426495452299</v>
      </c>
    </row>
    <row r="43" spans="1:5" ht="25.5" hidden="1" thickBot="1" x14ac:dyDescent="0.25">
      <c r="A43" s="24" t="s">
        <v>72</v>
      </c>
      <c r="B43" s="25"/>
      <c r="C43" s="27">
        <f>F19/C4</f>
        <v>280.72291547127423</v>
      </c>
      <c r="D43" s="29"/>
    </row>
    <row r="44" spans="1:5" ht="25.5" hidden="1" thickBot="1" x14ac:dyDescent="0.25">
      <c r="A44" s="30" t="s">
        <v>73</v>
      </c>
      <c r="B44" s="31"/>
      <c r="C44" s="27">
        <f>F5/C15</f>
        <v>144.82922009520121</v>
      </c>
      <c r="D44" s="29"/>
    </row>
    <row r="45" spans="1:5" ht="21" hidden="1" x14ac:dyDescent="0.2">
      <c r="A45" s="22"/>
      <c r="B45" s="22"/>
      <c r="C45" s="22"/>
    </row>
    <row r="46" spans="1:5" ht="21" hidden="1" x14ac:dyDescent="0.2">
      <c r="A46" s="22"/>
      <c r="B46" s="22"/>
      <c r="C46" s="22"/>
    </row>
    <row r="47" spans="1:5" ht="21" hidden="1" x14ac:dyDescent="0.2">
      <c r="A47" s="22"/>
      <c r="B47" s="22"/>
      <c r="C47" s="22"/>
      <c r="E47" s="2">
        <f>F19+F23+F24+F25</f>
        <v>4009743624</v>
      </c>
    </row>
    <row r="48" spans="1:5" ht="21" hidden="1" x14ac:dyDescent="0.2">
      <c r="A48" s="22"/>
      <c r="B48" s="22"/>
      <c r="C48" s="22"/>
    </row>
    <row r="49" spans="1:4" ht="21" hidden="1" x14ac:dyDescent="0.2">
      <c r="A49" s="22"/>
      <c r="B49" s="22"/>
      <c r="C49" s="22"/>
    </row>
    <row r="50" spans="1:4" ht="25.5" hidden="1" thickBot="1" x14ac:dyDescent="0.25">
      <c r="A50" s="32" t="s">
        <v>59</v>
      </c>
      <c r="B50" s="33"/>
      <c r="C50" s="33" t="s">
        <v>60</v>
      </c>
      <c r="D50" s="34" t="s">
        <v>61</v>
      </c>
    </row>
    <row r="51" spans="1:4" ht="25.5" hidden="1" thickBot="1" x14ac:dyDescent="0.25">
      <c r="A51" s="32" t="s">
        <v>62</v>
      </c>
      <c r="B51" s="33"/>
      <c r="C51" s="35">
        <f>F9/F26</f>
        <v>2.6530481002476822</v>
      </c>
      <c r="D51" s="34"/>
    </row>
    <row r="52" spans="1:4" ht="25.5" hidden="1" thickBot="1" x14ac:dyDescent="0.25">
      <c r="A52" s="32" t="s">
        <v>63</v>
      </c>
      <c r="B52" s="33"/>
      <c r="C52" s="35">
        <f>F9/C12</f>
        <v>1.7250201528786594E-2</v>
      </c>
      <c r="D52" s="34"/>
    </row>
    <row r="53" spans="1:4" ht="25.5" hidden="1" thickBot="1" x14ac:dyDescent="0.25">
      <c r="A53" s="32" t="s">
        <v>64</v>
      </c>
      <c r="B53" s="33"/>
      <c r="C53" s="35">
        <f>C23/C10</f>
        <v>1.123664962104775</v>
      </c>
      <c r="D53" s="34"/>
    </row>
    <row r="54" spans="1:4" ht="25.5" hidden="1" thickBot="1" x14ac:dyDescent="0.25">
      <c r="A54" s="32" t="s">
        <v>65</v>
      </c>
      <c r="B54" s="33"/>
      <c r="C54" s="35">
        <f>C22/C10</f>
        <v>0.22342343814747484</v>
      </c>
      <c r="D54" s="34"/>
    </row>
    <row r="55" spans="1:4" ht="25.5" hidden="1" thickBot="1" x14ac:dyDescent="0.25">
      <c r="A55" s="32" t="s">
        <v>66</v>
      </c>
      <c r="B55" s="33"/>
      <c r="C55" s="35"/>
      <c r="D55" s="36">
        <f>C18/C24*100</f>
        <v>57.859580961762312</v>
      </c>
    </row>
    <row r="56" spans="1:4" ht="25.5" hidden="1" thickBot="1" x14ac:dyDescent="0.25">
      <c r="A56" s="32" t="s">
        <v>67</v>
      </c>
      <c r="B56" s="33"/>
      <c r="C56" s="35"/>
      <c r="D56" s="36">
        <f>F19/C26*100</f>
        <v>73.477588561324467</v>
      </c>
    </row>
    <row r="57" spans="1:4" ht="25.5" hidden="1" thickBot="1" x14ac:dyDescent="0.25">
      <c r="A57" s="32" t="s">
        <v>68</v>
      </c>
      <c r="B57" s="33"/>
      <c r="C57" s="35"/>
      <c r="D57" s="37">
        <f>F8/C27*100</f>
        <v>21.380878327927647</v>
      </c>
    </row>
    <row r="58" spans="1:4" ht="25.5" hidden="1" thickBot="1" x14ac:dyDescent="0.25">
      <c r="A58" s="32" t="s">
        <v>69</v>
      </c>
      <c r="B58" s="33"/>
      <c r="C58" s="35">
        <f>C9/F14</f>
        <v>1.345618898478079</v>
      </c>
      <c r="D58" s="37"/>
    </row>
    <row r="59" spans="1:4" ht="25.5" hidden="1" thickBot="1" x14ac:dyDescent="0.25">
      <c r="A59" s="32" t="s">
        <v>70</v>
      </c>
      <c r="B59" s="33"/>
      <c r="C59" s="35">
        <f>F19/F14</f>
        <v>0.98872831782714921</v>
      </c>
      <c r="D59" s="37"/>
    </row>
    <row r="60" spans="1:4" ht="25.5" hidden="1" thickBot="1" x14ac:dyDescent="0.25">
      <c r="A60" s="32" t="s">
        <v>71</v>
      </c>
      <c r="B60" s="33"/>
      <c r="C60" s="35"/>
      <c r="D60" s="36">
        <f>C6/C27*100</f>
        <v>12.622426495452299</v>
      </c>
    </row>
    <row r="61" spans="1:4" ht="25.5" hidden="1" thickBot="1" x14ac:dyDescent="0.25">
      <c r="A61" s="32" t="s">
        <v>72</v>
      </c>
      <c r="B61" s="33"/>
      <c r="C61" s="35">
        <f>F19/C4</f>
        <v>280.72291547127423</v>
      </c>
      <c r="D61" s="37"/>
    </row>
    <row r="62" spans="1:4" ht="25.5" hidden="1" thickBot="1" x14ac:dyDescent="0.25">
      <c r="A62" s="38" t="s">
        <v>73</v>
      </c>
      <c r="B62" s="39"/>
      <c r="C62" s="35">
        <f>F6/C16</f>
        <v>1.8642994067625447</v>
      </c>
      <c r="D62" s="37"/>
    </row>
    <row r="63" spans="1:4" ht="21" hidden="1" x14ac:dyDescent="0.2">
      <c r="A63" s="22"/>
      <c r="B63" s="22"/>
      <c r="C63" s="22"/>
    </row>
    <row r="64" spans="1:4" ht="21" hidden="1" x14ac:dyDescent="0.2">
      <c r="A64" s="22"/>
      <c r="B64" s="22"/>
      <c r="C64" s="22"/>
    </row>
    <row r="65" spans="1:3" ht="21" hidden="1" x14ac:dyDescent="0.2">
      <c r="A65" s="22"/>
      <c r="B65" s="22"/>
      <c r="C65" s="22"/>
    </row>
    <row r="66" spans="1:3" ht="21" hidden="1" x14ac:dyDescent="0.2">
      <c r="A66" s="22"/>
      <c r="B66" s="22"/>
      <c r="C66" s="22"/>
    </row>
    <row r="67" spans="1:3" ht="21" hidden="1" x14ac:dyDescent="0.2">
      <c r="A67" s="22"/>
      <c r="B67" s="22"/>
      <c r="C67" s="22"/>
    </row>
    <row r="68" spans="1:3" ht="21" hidden="1" x14ac:dyDescent="0.2">
      <c r="A68" s="22"/>
      <c r="B68" s="22"/>
      <c r="C68" s="22"/>
    </row>
    <row r="69" spans="1:3" ht="21" hidden="1" x14ac:dyDescent="0.2"/>
    <row r="70" spans="1:3" ht="21" hidden="1" x14ac:dyDescent="0.2"/>
    <row r="71" spans="1:3" ht="21" hidden="1" x14ac:dyDescent="0.2"/>
    <row r="72" spans="1:3" ht="21" hidden="1" x14ac:dyDescent="0.2"/>
    <row r="73" spans="1:3" ht="21" hidden="1" x14ac:dyDescent="0.2"/>
    <row r="74" spans="1:3" ht="21" hidden="1" x14ac:dyDescent="0.2"/>
    <row r="75" spans="1:3" ht="21" hidden="1" x14ac:dyDescent="0.2"/>
    <row r="76" spans="1:3" ht="21" hidden="1" x14ac:dyDescent="0.2"/>
    <row r="77" spans="1:3" ht="21" hidden="1" x14ac:dyDescent="0.2"/>
    <row r="78" spans="1:3" ht="21" hidden="1" x14ac:dyDescent="0.2"/>
    <row r="79" spans="1:3" ht="21" hidden="1" x14ac:dyDescent="0.2"/>
    <row r="80" spans="1:3" ht="21" hidden="1" x14ac:dyDescent="0.2"/>
    <row r="81" ht="21" hidden="1" x14ac:dyDescent="0.2"/>
    <row r="82" ht="21" hidden="1" x14ac:dyDescent="0.2"/>
    <row r="83" ht="21" hidden="1" x14ac:dyDescent="0.2"/>
    <row r="84" ht="21" hidden="1" x14ac:dyDescent="0.2"/>
    <row r="85" ht="21" hidden="1" x14ac:dyDescent="0.2"/>
    <row r="86" ht="21" hidden="1" x14ac:dyDescent="0.2"/>
    <row r="87" ht="21" hidden="1" x14ac:dyDescent="0.2"/>
    <row r="88" ht="21" hidden="1" x14ac:dyDescent="0.2"/>
    <row r="89" ht="21" hidden="1" x14ac:dyDescent="0.2"/>
    <row r="90" ht="21" hidden="1" x14ac:dyDescent="0.2"/>
    <row r="91" ht="21" hidden="1" x14ac:dyDescent="0.2"/>
    <row r="92" ht="21" hidden="1" x14ac:dyDescent="0.2"/>
    <row r="93" ht="21" hidden="1" x14ac:dyDescent="0.2"/>
    <row r="94" ht="21" hidden="1" x14ac:dyDescent="0.2"/>
    <row r="95" ht="21" hidden="1" x14ac:dyDescent="0.2"/>
    <row r="96" ht="21" hidden="1" x14ac:dyDescent="0.2"/>
    <row r="97" ht="21" hidden="1" x14ac:dyDescent="0.2"/>
    <row r="98" ht="21" hidden="1" x14ac:dyDescent="0.2"/>
    <row r="99" ht="21" hidden="1" x14ac:dyDescent="0.2"/>
    <row r="100" ht="21" hidden="1" x14ac:dyDescent="0.2"/>
    <row r="101" ht="21" hidden="1" x14ac:dyDescent="0.2"/>
    <row r="102" ht="21" hidden="1" x14ac:dyDescent="0.2"/>
    <row r="103" ht="21" hidden="1" x14ac:dyDescent="0.2"/>
    <row r="104" ht="21" hidden="1" x14ac:dyDescent="0.2"/>
    <row r="105" ht="21" hidden="1" x14ac:dyDescent="0.2"/>
    <row r="106" ht="21" hidden="1" x14ac:dyDescent="0.2"/>
    <row r="107" ht="21" hidden="1" x14ac:dyDescent="0.2"/>
    <row r="108" ht="21" hidden="1" x14ac:dyDescent="0.2"/>
    <row r="109" ht="21" hidden="1" x14ac:dyDescent="0.2"/>
    <row r="110" ht="21" hidden="1" x14ac:dyDescent="0.2"/>
    <row r="111" ht="21" hidden="1" x14ac:dyDescent="0.2"/>
    <row r="112" ht="21" hidden="1" x14ac:dyDescent="0.2"/>
    <row r="113" ht="21" hidden="1" x14ac:dyDescent="0.2"/>
    <row r="114" ht="21" hidden="1" x14ac:dyDescent="0.2"/>
    <row r="115" ht="21" hidden="1" x14ac:dyDescent="0.2"/>
    <row r="116" ht="21" hidden="1" x14ac:dyDescent="0.2"/>
    <row r="117" ht="21" hidden="1" x14ac:dyDescent="0.2"/>
    <row r="118" ht="21" hidden="1" x14ac:dyDescent="0.2"/>
    <row r="119" ht="21" hidden="1" x14ac:dyDescent="0.2"/>
    <row r="120" ht="21" hidden="1" x14ac:dyDescent="0.2"/>
    <row r="121" ht="21" hidden="1" x14ac:dyDescent="0.2"/>
    <row r="122" ht="21" hidden="1" x14ac:dyDescent="0.2"/>
    <row r="123" ht="21" hidden="1" x14ac:dyDescent="0.2"/>
    <row r="124" ht="21" hidden="1" x14ac:dyDescent="0.2"/>
    <row r="125" ht="21" hidden="1" x14ac:dyDescent="0.2"/>
    <row r="126" ht="21" hidden="1" x14ac:dyDescent="0.2"/>
    <row r="127" ht="21" hidden="1" x14ac:dyDescent="0.2"/>
    <row r="128" ht="21" hidden="1" x14ac:dyDescent="0.2"/>
    <row r="129" ht="21" hidden="1" x14ac:dyDescent="0.2"/>
    <row r="130" ht="21" hidden="1" x14ac:dyDescent="0.2"/>
    <row r="131" ht="21" hidden="1" x14ac:dyDescent="0.2"/>
    <row r="132" ht="21" hidden="1" x14ac:dyDescent="0.2"/>
    <row r="133" ht="21" hidden="1" x14ac:dyDescent="0.2"/>
    <row r="134" ht="21" hidden="1" x14ac:dyDescent="0.2"/>
    <row r="135" ht="21" hidden="1" x14ac:dyDescent="0.2"/>
    <row r="136" ht="21" hidden="1" x14ac:dyDescent="0.2"/>
    <row r="137" ht="21" hidden="1" x14ac:dyDescent="0.2"/>
    <row r="138" ht="21" hidden="1" x14ac:dyDescent="0.2"/>
    <row r="139" ht="21" hidden="1" x14ac:dyDescent="0.2"/>
    <row r="140" ht="21" hidden="1" x14ac:dyDescent="0.2"/>
    <row r="141" ht="21" hidden="1" x14ac:dyDescent="0.2"/>
    <row r="142" ht="21" hidden="1" x14ac:dyDescent="0.2"/>
    <row r="143" ht="21" hidden="1" x14ac:dyDescent="0.2"/>
    <row r="144" ht="21" hidden="1" x14ac:dyDescent="0.2"/>
    <row r="145" ht="21" hidden="1" x14ac:dyDescent="0.2"/>
    <row r="146" ht="21" hidden="1" x14ac:dyDescent="0.2"/>
    <row r="147" ht="21" hidden="1" x14ac:dyDescent="0.2"/>
    <row r="148" ht="21" hidden="1" x14ac:dyDescent="0.2"/>
    <row r="149" ht="21" hidden="1" x14ac:dyDescent="0.2"/>
    <row r="150" ht="21" hidden="1" x14ac:dyDescent="0.2"/>
    <row r="151" ht="21" hidden="1" x14ac:dyDescent="0.2"/>
    <row r="152" ht="21" hidden="1" x14ac:dyDescent="0.2"/>
    <row r="153" ht="21" hidden="1" x14ac:dyDescent="0.2"/>
    <row r="154" ht="21" hidden="1" x14ac:dyDescent="0.2"/>
    <row r="155" ht="21" hidden="1" x14ac:dyDescent="0.2"/>
    <row r="156" ht="21" hidden="1" x14ac:dyDescent="0.2"/>
    <row r="157" ht="21" hidden="1" x14ac:dyDescent="0.2"/>
    <row r="158" ht="21" hidden="1" x14ac:dyDescent="0.2"/>
    <row r="159" ht="21" hidden="1" x14ac:dyDescent="0.2"/>
    <row r="160" ht="21" hidden="1" x14ac:dyDescent="0.2"/>
    <row r="161" ht="21" hidden="1" x14ac:dyDescent="0.2"/>
    <row r="162" ht="21" hidden="1" x14ac:dyDescent="0.2"/>
    <row r="163" ht="21" hidden="1" x14ac:dyDescent="0.2"/>
    <row r="164" ht="21" hidden="1" x14ac:dyDescent="0.2"/>
    <row r="165" ht="21" hidden="1" x14ac:dyDescent="0.2"/>
    <row r="166" ht="21" hidden="1" x14ac:dyDescent="0.2"/>
    <row r="167" ht="21" hidden="1" x14ac:dyDescent="0.2"/>
    <row r="168" ht="21" hidden="1" x14ac:dyDescent="0.2"/>
    <row r="169" ht="21" hidden="1" x14ac:dyDescent="0.2"/>
    <row r="170" ht="21" hidden="1" x14ac:dyDescent="0.2"/>
    <row r="171" ht="21" hidden="1" x14ac:dyDescent="0.2"/>
    <row r="172" ht="21" hidden="1" x14ac:dyDescent="0.2"/>
    <row r="173" ht="21" hidden="1" x14ac:dyDescent="0.2"/>
    <row r="174" ht="21" hidden="1" x14ac:dyDescent="0.2"/>
    <row r="175" ht="21" hidden="1" x14ac:dyDescent="0.2"/>
    <row r="176" ht="21" hidden="1" x14ac:dyDescent="0.2"/>
    <row r="177" ht="21" hidden="1" x14ac:dyDescent="0.2"/>
    <row r="178" ht="21" hidden="1" x14ac:dyDescent="0.2"/>
    <row r="179" ht="21" hidden="1" x14ac:dyDescent="0.2"/>
    <row r="180" ht="21" hidden="1" x14ac:dyDescent="0.2"/>
    <row r="181" ht="21" hidden="1" x14ac:dyDescent="0.2"/>
    <row r="182" ht="21" hidden="1" x14ac:dyDescent="0.2"/>
    <row r="183" ht="21" hidden="1" x14ac:dyDescent="0.2"/>
    <row r="184" ht="21" hidden="1" x14ac:dyDescent="0.2"/>
    <row r="185" ht="21" hidden="1" x14ac:dyDescent="0.2"/>
    <row r="186" ht="21" x14ac:dyDescent="0.2"/>
    <row r="187" ht="21" x14ac:dyDescent="0.2"/>
    <row r="188" ht="21" x14ac:dyDescent="0.2"/>
    <row r="189" ht="21" x14ac:dyDescent="0.2"/>
    <row r="190" ht="21" x14ac:dyDescent="0.2"/>
    <row r="191" ht="21" x14ac:dyDescent="0.2"/>
    <row r="192" ht="21" x14ac:dyDescent="0.2"/>
  </sheetData>
  <mergeCells count="3">
    <mergeCell ref="A1:F1"/>
    <mergeCell ref="A2:B2"/>
    <mergeCell ref="A31:C31"/>
  </mergeCells>
  <printOptions horizontalCentered="1"/>
  <pageMargins left="0.19685039370078741" right="0.19685039370078741" top="0.98425196850393704" bottom="0.39370078740157483" header="0.78740157480314965" footer="0.19685039370078741"/>
  <pageSetup paperSize="9" orientation="landscape" r:id="rId1"/>
  <headerFooter alignWithMargins="0"/>
  <rowBreaks count="2" manualBreakCount="2">
    <brk id="27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تجاري عام 2020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2024-03-25T05:15:09Z</cp:lastPrinted>
  <dcterms:created xsi:type="dcterms:W3CDTF">2024-03-25T05:14:42Z</dcterms:created>
  <dcterms:modified xsi:type="dcterms:W3CDTF">2024-03-25T05:15:54Z</dcterms:modified>
</cp:coreProperties>
</file>